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r. L. NYOBE\Desktop\Customers\Concile\"/>
    </mc:Choice>
  </mc:AlternateContent>
  <bookViews>
    <workbookView xWindow="0" yWindow="0" windowWidth="21600" windowHeight="11175"/>
  </bookViews>
  <sheets>
    <sheet name="价格表" sheetId="3" r:id="rId1"/>
  </sheets>
  <calcPr calcId="152511"/>
</workbook>
</file>

<file path=xl/calcChain.xml><?xml version="1.0" encoding="utf-8"?>
<calcChain xmlns="http://schemas.openxmlformats.org/spreadsheetml/2006/main">
  <c r="I12" i="3" l="1"/>
  <c r="I162" i="3" l="1"/>
  <c r="H162" i="3"/>
  <c r="G162" i="3"/>
  <c r="F162" i="3"/>
  <c r="E162" i="3"/>
  <c r="I161" i="3"/>
  <c r="H161" i="3"/>
  <c r="G161" i="3"/>
  <c r="F161" i="3"/>
  <c r="E161" i="3"/>
  <c r="I160" i="3"/>
  <c r="H160" i="3"/>
  <c r="G160" i="3"/>
  <c r="F160" i="3"/>
  <c r="E160" i="3"/>
  <c r="I159" i="3"/>
  <c r="H159" i="3"/>
  <c r="G159" i="3"/>
  <c r="F159" i="3"/>
  <c r="E159" i="3"/>
  <c r="I158" i="3"/>
  <c r="H158" i="3"/>
  <c r="G158" i="3"/>
  <c r="F158" i="3"/>
  <c r="E158" i="3"/>
  <c r="I157" i="3"/>
  <c r="H157" i="3"/>
  <c r="G157" i="3"/>
  <c r="F157" i="3"/>
  <c r="E157" i="3"/>
  <c r="I156" i="3"/>
  <c r="H156" i="3"/>
  <c r="G156" i="3"/>
  <c r="F156" i="3"/>
  <c r="E156" i="3"/>
  <c r="I155" i="3"/>
  <c r="H155" i="3"/>
  <c r="G155" i="3"/>
  <c r="F155" i="3"/>
  <c r="E155" i="3"/>
  <c r="I154" i="3"/>
  <c r="H154" i="3"/>
  <c r="G154" i="3"/>
  <c r="F154" i="3"/>
  <c r="E154" i="3"/>
  <c r="I151" i="3"/>
  <c r="H151" i="3"/>
  <c r="G151" i="3"/>
  <c r="F151" i="3"/>
  <c r="E151" i="3"/>
  <c r="I150" i="3"/>
  <c r="H150" i="3"/>
  <c r="G150" i="3"/>
  <c r="F150" i="3"/>
  <c r="E150" i="3"/>
  <c r="I149" i="3"/>
  <c r="H149" i="3"/>
  <c r="G149" i="3"/>
  <c r="F149" i="3"/>
  <c r="E149" i="3"/>
  <c r="I148" i="3"/>
  <c r="H148" i="3"/>
  <c r="G148" i="3"/>
  <c r="F148" i="3"/>
  <c r="E148" i="3"/>
  <c r="I147" i="3"/>
  <c r="H147" i="3"/>
  <c r="G147" i="3"/>
  <c r="F147" i="3"/>
  <c r="E147" i="3"/>
  <c r="I146" i="3"/>
  <c r="H146" i="3"/>
  <c r="G146" i="3"/>
  <c r="F146" i="3"/>
  <c r="E146" i="3"/>
  <c r="I145" i="3"/>
  <c r="H145" i="3"/>
  <c r="G145" i="3"/>
  <c r="F145" i="3"/>
  <c r="E145" i="3"/>
  <c r="I144" i="3"/>
  <c r="H144" i="3"/>
  <c r="G144" i="3"/>
  <c r="F144" i="3"/>
  <c r="E144" i="3"/>
  <c r="I143" i="3"/>
  <c r="H143" i="3"/>
  <c r="G143" i="3"/>
  <c r="F143" i="3"/>
  <c r="E143" i="3"/>
  <c r="I142" i="3"/>
  <c r="H142" i="3"/>
  <c r="G142" i="3"/>
  <c r="F142" i="3"/>
  <c r="E142" i="3"/>
  <c r="I141" i="3"/>
  <c r="H141" i="3"/>
  <c r="G141" i="3"/>
  <c r="F141" i="3"/>
  <c r="E141" i="3"/>
  <c r="I140" i="3"/>
  <c r="H140" i="3"/>
  <c r="G140" i="3"/>
  <c r="F140" i="3"/>
  <c r="E140" i="3"/>
  <c r="I139" i="3"/>
  <c r="H139" i="3"/>
  <c r="G139" i="3"/>
  <c r="F139" i="3"/>
  <c r="E139" i="3"/>
  <c r="I138" i="3"/>
  <c r="H138" i="3"/>
  <c r="G138" i="3"/>
  <c r="F138" i="3"/>
  <c r="E138" i="3"/>
  <c r="I137" i="3"/>
  <c r="H137" i="3"/>
  <c r="G137" i="3"/>
  <c r="F137" i="3"/>
  <c r="E137" i="3"/>
  <c r="I136" i="3"/>
  <c r="H136" i="3"/>
  <c r="G136" i="3"/>
  <c r="F136" i="3"/>
  <c r="E136" i="3"/>
  <c r="I135" i="3"/>
  <c r="H135" i="3"/>
  <c r="G135" i="3"/>
  <c r="F135" i="3"/>
  <c r="E135" i="3"/>
  <c r="I134" i="3"/>
  <c r="H134" i="3"/>
  <c r="G134" i="3"/>
  <c r="F134" i="3"/>
  <c r="E134" i="3"/>
  <c r="I133" i="3"/>
  <c r="H133" i="3"/>
  <c r="G133" i="3"/>
  <c r="F133" i="3"/>
  <c r="E133" i="3"/>
  <c r="I132" i="3"/>
  <c r="H132" i="3"/>
  <c r="G132" i="3"/>
  <c r="F132" i="3"/>
  <c r="E132" i="3"/>
  <c r="I129" i="3"/>
  <c r="H129" i="3"/>
  <c r="G129" i="3"/>
  <c r="F129" i="3"/>
  <c r="E129" i="3"/>
  <c r="I128" i="3"/>
  <c r="H128" i="3"/>
  <c r="G128" i="3"/>
  <c r="F128" i="3"/>
  <c r="E128" i="3"/>
  <c r="I127" i="3"/>
  <c r="H127" i="3"/>
  <c r="G127" i="3"/>
  <c r="F127" i="3"/>
  <c r="E127" i="3"/>
  <c r="I126" i="3"/>
  <c r="H126" i="3"/>
  <c r="G126" i="3"/>
  <c r="F126" i="3"/>
  <c r="E126" i="3"/>
  <c r="I125" i="3"/>
  <c r="H125" i="3"/>
  <c r="G125" i="3"/>
  <c r="F125" i="3"/>
  <c r="E125" i="3"/>
  <c r="I124" i="3"/>
  <c r="H124" i="3"/>
  <c r="G124" i="3"/>
  <c r="F124" i="3"/>
  <c r="E124" i="3"/>
  <c r="I123" i="3"/>
  <c r="H123" i="3"/>
  <c r="G123" i="3"/>
  <c r="F123" i="3"/>
  <c r="E123" i="3"/>
  <c r="I122" i="3"/>
  <c r="H122" i="3"/>
  <c r="G122" i="3"/>
  <c r="F122" i="3"/>
  <c r="E122" i="3"/>
  <c r="I121" i="3"/>
  <c r="H121" i="3"/>
  <c r="G121" i="3"/>
  <c r="F121" i="3"/>
  <c r="E121" i="3"/>
  <c r="I118" i="3"/>
  <c r="H118" i="3"/>
  <c r="G118" i="3"/>
  <c r="F118" i="3"/>
  <c r="E118" i="3"/>
  <c r="I117" i="3"/>
  <c r="H117" i="3"/>
  <c r="G117" i="3"/>
  <c r="F117" i="3"/>
  <c r="E117" i="3"/>
  <c r="I116" i="3"/>
  <c r="H116" i="3"/>
  <c r="G116" i="3"/>
  <c r="F116" i="3"/>
  <c r="E116" i="3"/>
  <c r="I115" i="3"/>
  <c r="H115" i="3"/>
  <c r="G115" i="3"/>
  <c r="F115" i="3"/>
  <c r="E115" i="3"/>
  <c r="I114" i="3"/>
  <c r="H114" i="3"/>
  <c r="G114" i="3"/>
  <c r="F114" i="3"/>
  <c r="E114" i="3"/>
  <c r="I113" i="3"/>
  <c r="H113" i="3"/>
  <c r="G113" i="3"/>
  <c r="F113" i="3"/>
  <c r="E113" i="3"/>
  <c r="I112" i="3"/>
  <c r="H112" i="3"/>
  <c r="G112" i="3"/>
  <c r="F112" i="3"/>
  <c r="E112" i="3"/>
  <c r="I111" i="3"/>
  <c r="H111" i="3"/>
  <c r="G111" i="3"/>
  <c r="F111" i="3"/>
  <c r="E111" i="3"/>
  <c r="I110" i="3"/>
  <c r="H110" i="3"/>
  <c r="G110" i="3"/>
  <c r="F110" i="3"/>
  <c r="E110" i="3"/>
  <c r="I109" i="3"/>
  <c r="H109" i="3"/>
  <c r="G109" i="3"/>
  <c r="F109" i="3"/>
  <c r="E109" i="3"/>
  <c r="I108" i="3"/>
  <c r="H108" i="3"/>
  <c r="G108" i="3"/>
  <c r="F108" i="3"/>
  <c r="E108" i="3"/>
  <c r="I107" i="3"/>
  <c r="H107" i="3"/>
  <c r="G107" i="3"/>
  <c r="F107" i="3"/>
  <c r="E107" i="3"/>
  <c r="I106" i="3"/>
  <c r="H106" i="3"/>
  <c r="G106" i="3"/>
  <c r="F106" i="3"/>
  <c r="E106" i="3"/>
  <c r="I105" i="3"/>
  <c r="H105" i="3"/>
  <c r="G105" i="3"/>
  <c r="F105" i="3"/>
  <c r="E105" i="3"/>
  <c r="I104" i="3"/>
  <c r="H104" i="3"/>
  <c r="G104" i="3"/>
  <c r="F104" i="3"/>
  <c r="E104" i="3"/>
  <c r="I103" i="3"/>
  <c r="H103" i="3"/>
  <c r="G103" i="3"/>
  <c r="F103" i="3"/>
  <c r="E103" i="3"/>
  <c r="I98" i="3"/>
  <c r="H98" i="3"/>
  <c r="G98" i="3"/>
  <c r="F98" i="3"/>
  <c r="E98" i="3"/>
  <c r="I91" i="3"/>
  <c r="H91" i="3"/>
  <c r="G91" i="3"/>
  <c r="F91" i="3"/>
  <c r="E91" i="3"/>
  <c r="I86" i="3"/>
  <c r="H86" i="3"/>
  <c r="G86" i="3"/>
  <c r="F86" i="3"/>
  <c r="E86" i="3"/>
  <c r="I82" i="3"/>
  <c r="H82" i="3"/>
  <c r="G82" i="3"/>
  <c r="F82" i="3"/>
  <c r="E82" i="3"/>
  <c r="I65" i="3"/>
  <c r="H65" i="3"/>
  <c r="G65" i="3"/>
  <c r="F65" i="3"/>
  <c r="E65" i="3"/>
  <c r="I61" i="3"/>
  <c r="H61" i="3"/>
  <c r="G61" i="3"/>
  <c r="F61" i="3"/>
  <c r="E61" i="3"/>
  <c r="I58" i="3"/>
  <c r="H58" i="3"/>
  <c r="G58" i="3"/>
  <c r="F58" i="3"/>
  <c r="E58" i="3"/>
  <c r="I54" i="3"/>
  <c r="H54" i="3"/>
  <c r="G54" i="3"/>
  <c r="F54" i="3"/>
  <c r="E54" i="3"/>
  <c r="I49" i="3"/>
  <c r="H49" i="3"/>
  <c r="G49" i="3"/>
  <c r="F49" i="3"/>
  <c r="E49" i="3"/>
  <c r="I46" i="3"/>
  <c r="H46" i="3"/>
  <c r="G46" i="3"/>
  <c r="F46" i="3"/>
  <c r="E46" i="3"/>
  <c r="I38" i="3"/>
  <c r="H38" i="3"/>
  <c r="G38" i="3"/>
  <c r="E38" i="3"/>
  <c r="D38" i="3"/>
  <c r="I36" i="3"/>
  <c r="H36" i="3"/>
  <c r="G36" i="3"/>
  <c r="E36" i="3"/>
  <c r="D36" i="3"/>
  <c r="I33" i="3"/>
  <c r="H33" i="3"/>
  <c r="G33" i="3"/>
  <c r="E33" i="3"/>
  <c r="D33" i="3"/>
  <c r="I32" i="3"/>
  <c r="H32" i="3"/>
  <c r="G32" i="3"/>
  <c r="I31" i="3"/>
  <c r="H31" i="3"/>
  <c r="G31" i="3"/>
  <c r="E31" i="3"/>
  <c r="D31" i="3"/>
  <c r="I30" i="3"/>
  <c r="H30" i="3"/>
  <c r="G30" i="3"/>
  <c r="E30" i="3"/>
  <c r="D30" i="3"/>
  <c r="I28" i="3"/>
  <c r="H28" i="3"/>
  <c r="G28" i="3"/>
  <c r="E28" i="3"/>
  <c r="D28" i="3"/>
  <c r="I27" i="3"/>
  <c r="H27" i="3"/>
  <c r="G27" i="3"/>
  <c r="E27" i="3"/>
  <c r="D27" i="3"/>
  <c r="I26" i="3"/>
  <c r="H26" i="3"/>
  <c r="G26" i="3"/>
  <c r="E26" i="3"/>
  <c r="D26" i="3"/>
  <c r="I25" i="3"/>
  <c r="H25" i="3"/>
  <c r="G25" i="3"/>
  <c r="E25" i="3"/>
  <c r="D25" i="3"/>
  <c r="I24" i="3"/>
  <c r="H24" i="3"/>
  <c r="G24" i="3"/>
  <c r="E24" i="3"/>
  <c r="D24" i="3"/>
  <c r="I23" i="3"/>
  <c r="H23" i="3"/>
  <c r="G23" i="3"/>
  <c r="E23" i="3"/>
  <c r="D23" i="3"/>
  <c r="I22" i="3"/>
  <c r="H22" i="3"/>
  <c r="G22" i="3"/>
  <c r="E22" i="3"/>
  <c r="D22" i="3"/>
  <c r="I21" i="3"/>
  <c r="H21" i="3"/>
  <c r="G21" i="3"/>
  <c r="E21" i="3"/>
  <c r="D21" i="3"/>
  <c r="I20" i="3"/>
  <c r="H20" i="3"/>
  <c r="G20" i="3"/>
  <c r="E20" i="3"/>
  <c r="D20" i="3"/>
  <c r="I18" i="3"/>
  <c r="H18" i="3"/>
  <c r="G18" i="3"/>
  <c r="E18" i="3"/>
  <c r="D18" i="3"/>
  <c r="I17" i="3"/>
  <c r="H17" i="3"/>
  <c r="G17" i="3"/>
  <c r="E17" i="3"/>
  <c r="D17" i="3"/>
  <c r="I16" i="3"/>
  <c r="H16" i="3"/>
  <c r="G16" i="3"/>
  <c r="E16" i="3"/>
  <c r="D16" i="3"/>
  <c r="I14" i="3"/>
  <c r="H14" i="3"/>
  <c r="G14" i="3"/>
  <c r="E14" i="3"/>
  <c r="D14" i="3"/>
  <c r="I13" i="3"/>
  <c r="H13" i="3"/>
  <c r="G13" i="3"/>
  <c r="E13" i="3"/>
  <c r="D13" i="3"/>
  <c r="H12" i="3"/>
  <c r="G12" i="3"/>
  <c r="E12" i="3"/>
  <c r="D12" i="3"/>
  <c r="I11" i="3"/>
  <c r="H11" i="3"/>
  <c r="G11" i="3"/>
  <c r="E11" i="3"/>
  <c r="D11" i="3"/>
  <c r="I10" i="3"/>
  <c r="H10" i="3"/>
  <c r="G10" i="3"/>
  <c r="E10" i="3"/>
  <c r="D10" i="3"/>
</calcChain>
</file>

<file path=xl/sharedStrings.xml><?xml version="1.0" encoding="utf-8"?>
<sst xmlns="http://schemas.openxmlformats.org/spreadsheetml/2006/main" count="532" uniqueCount="367">
  <si>
    <t>Cat#</t>
  </si>
  <si>
    <t xml:space="preserve">Product Name </t>
  </si>
  <si>
    <t>Abbr.</t>
  </si>
  <si>
    <t>CSB-DP013A</t>
  </si>
  <si>
    <t>Streptolysin O protein</t>
  </si>
  <si>
    <t>SLO</t>
  </si>
  <si>
    <t>CSB-DP001A</t>
  </si>
  <si>
    <t>NGAL</t>
  </si>
  <si>
    <t>CSB-DP004A</t>
  </si>
  <si>
    <t>Human Cystatin-C protein</t>
  </si>
  <si>
    <t>CysC</t>
  </si>
  <si>
    <t>CSB-DP141A</t>
  </si>
  <si>
    <t>AMBP</t>
  </si>
  <si>
    <t>CSB-DP002A</t>
  </si>
  <si>
    <t xml:space="preserve">Human Retinol-binding protein 4 </t>
  </si>
  <si>
    <t>RBP4</t>
  </si>
  <si>
    <t>CSB-DP003A</t>
  </si>
  <si>
    <t>B2M</t>
  </si>
  <si>
    <t>CSB-DP007B</t>
  </si>
  <si>
    <t>Human Troponin I, cardiac muscle protein</t>
  </si>
  <si>
    <t>CSB-DP006A</t>
  </si>
  <si>
    <t>Human Fatty acid-binding protein, heart protein</t>
  </si>
  <si>
    <t>FABP3</t>
  </si>
  <si>
    <t>CSB-DP005A</t>
  </si>
  <si>
    <t>Human NT-proBNP protein</t>
  </si>
  <si>
    <t>NT-proBNP</t>
  </si>
  <si>
    <t>CSB-DP008A</t>
  </si>
  <si>
    <t>Human Myoglobin protein</t>
  </si>
  <si>
    <t>MB</t>
  </si>
  <si>
    <t>CSB-DP015A</t>
  </si>
  <si>
    <t>Human Creatine kinase M-type protein</t>
  </si>
  <si>
    <t>CKM</t>
  </si>
  <si>
    <t>CSB-DA222B</t>
  </si>
  <si>
    <t>Human Aspartate aminotransferase, cytoplasmic</t>
  </si>
  <si>
    <t>C-AST</t>
  </si>
  <si>
    <t>CSB-DP081A</t>
  </si>
  <si>
    <t>Human Galectin-3 protein</t>
  </si>
  <si>
    <t>Galectin3</t>
  </si>
  <si>
    <t>CSB-DP027B</t>
  </si>
  <si>
    <t>Human Ferritin light chain protein</t>
  </si>
  <si>
    <t>FTL</t>
  </si>
  <si>
    <t>CSB-DP322B</t>
  </si>
  <si>
    <t>human Prealbumin</t>
  </si>
  <si>
    <t>PA</t>
  </si>
  <si>
    <t>CSB-DP113B</t>
  </si>
  <si>
    <t xml:space="preserve">Human patelet-activating factor acetylhydrolase(Lp-PLA2) </t>
  </si>
  <si>
    <t>Lp-PLA2</t>
  </si>
  <si>
    <t>CSB-DP321B</t>
  </si>
  <si>
    <t>Human Apolipoprotein A-I</t>
  </si>
  <si>
    <t xml:space="preserve">APOA1 
</t>
  </si>
  <si>
    <t>PRL</t>
  </si>
  <si>
    <t>CSB-DA001ARN</t>
  </si>
  <si>
    <t>Rabbit anti-human Neutrophil gelatinase-associated lipocalin polyclonal Antibody</t>
  </si>
  <si>
    <t>CSB-DA004ARN</t>
  </si>
  <si>
    <t>Rabbit anti-human cystatin-C  polyclonal Antibody</t>
  </si>
  <si>
    <t>CYSC</t>
  </si>
  <si>
    <t>Mouse anti- human Ferritin light chain monoclonal antibody</t>
  </si>
  <si>
    <t xml:space="preserve">Mouse anti- human Timp1 monoclonal antibody
</t>
  </si>
  <si>
    <t>TIMP1</t>
  </si>
  <si>
    <t xml:space="preserve">CSB-DA228AmN②
</t>
  </si>
  <si>
    <t>CSB-DA113BmN①</t>
  </si>
  <si>
    <t>Mouse anti-human patelet-activating factor acetylhydrolase(Lp-PLA2) monoclonal antibody</t>
  </si>
  <si>
    <t>CSB-DA113BmN②</t>
  </si>
  <si>
    <t>Mouse anti-Estradiol monoclonal antibody</t>
  </si>
  <si>
    <t>E2</t>
  </si>
  <si>
    <t>Mouse anti- Testosterone monoclonal antibody</t>
  </si>
  <si>
    <t>Ts</t>
  </si>
  <si>
    <t>Mouse anti-Dehydroepiandrosterone monoclonal antibody</t>
  </si>
  <si>
    <t>DHEA</t>
  </si>
  <si>
    <t>Mouse anti-human prolactin(PRL) monoclonal antibody</t>
  </si>
  <si>
    <t xml:space="preserve">CSB-DM001B2 </t>
  </si>
  <si>
    <t>Cortisol-BSA conjugate</t>
  </si>
  <si>
    <t>Col</t>
  </si>
  <si>
    <t>CSB-DM001O2</t>
  </si>
  <si>
    <t>Cortisol-OVA conjugate</t>
  </si>
  <si>
    <t>CSB-DM004B1</t>
  </si>
  <si>
    <t>Corticosterone-BSA conjugate</t>
  </si>
  <si>
    <t>CSB-DM004O1</t>
  </si>
  <si>
    <t>Corticosterone-OVA conjugate</t>
  </si>
  <si>
    <t>CSB-DM005B1</t>
  </si>
  <si>
    <t>CSB-DM005O1</t>
  </si>
  <si>
    <t>CSB-DM006B1</t>
  </si>
  <si>
    <t>Estradiol-BSA conjugate</t>
  </si>
  <si>
    <t>CSB-DM006O1</t>
  </si>
  <si>
    <t>Estradiol-OVA conjugate</t>
  </si>
  <si>
    <t>CSB-DM007B1</t>
  </si>
  <si>
    <t xml:space="preserve">Chenodeoxycholic Acid-BSA
 </t>
  </si>
  <si>
    <t>CDCA</t>
  </si>
  <si>
    <t>CSB-DM007O1</t>
  </si>
  <si>
    <t>CSB-DM008B1</t>
  </si>
  <si>
    <t>CA</t>
  </si>
  <si>
    <t>CSB-DM008O1</t>
  </si>
  <si>
    <t>CSB-DM009B1</t>
  </si>
  <si>
    <t xml:space="preserve">Folic acid-BSA
</t>
  </si>
  <si>
    <t>FA</t>
  </si>
  <si>
    <t>CSB-DM009O1</t>
  </si>
  <si>
    <t xml:space="preserve">Folic acid-OVA
</t>
  </si>
  <si>
    <t>CSB-DM010B1</t>
  </si>
  <si>
    <t>Dehydroepiandrosterone -BSA</t>
  </si>
  <si>
    <t>CSB-DM010O1</t>
  </si>
  <si>
    <t>Dehydroepiandrosterone -OVA</t>
  </si>
  <si>
    <t>CSB-DA009ICmN</t>
  </si>
  <si>
    <t>Mouse anti-folic acid monoclonal antibody</t>
  </si>
  <si>
    <t>CSB-DA004ICmN</t>
  </si>
  <si>
    <t>Mouse anti-corticosterone monoclonal antibody</t>
  </si>
  <si>
    <t xml:space="preserve">Cholic Acid-OVA
 </t>
  </si>
  <si>
    <t xml:space="preserve"> Inflammation</t>
  </si>
  <si>
    <t>CSB-DP131D</t>
  </si>
  <si>
    <t>Human procalcitonin protein</t>
  </si>
  <si>
    <t>PCT</t>
  </si>
  <si>
    <t>CSB-DP118A</t>
  </si>
  <si>
    <t>SAA1</t>
  </si>
  <si>
    <t>50-199mg</t>
  </si>
  <si>
    <t>200-499mg</t>
  </si>
  <si>
    <t>500-749mg</t>
  </si>
  <si>
    <t>750-999mg</t>
  </si>
  <si>
    <t>Price(USD/mg)</t>
    <phoneticPr fontId="6" type="noConversion"/>
  </si>
  <si>
    <t>100ug</t>
  </si>
  <si>
    <t>500ug</t>
  </si>
  <si>
    <t>Autoimmune diseases</t>
  </si>
  <si>
    <t>Human Alpha-1-microglobulin protein</t>
  </si>
  <si>
    <t>Human Beta-2-microglobulin protein</t>
  </si>
  <si>
    <t>CSB-DP436E</t>
    <phoneticPr fontId="6" type="noConversion"/>
  </si>
  <si>
    <t>Human  Interleukin 6/IL-6</t>
    <phoneticPr fontId="6" type="noConversion"/>
  </si>
  <si>
    <t>IL-6</t>
    <phoneticPr fontId="6" type="noConversion"/>
  </si>
  <si>
    <t>Human Serum amyloid A protein</t>
    <phoneticPr fontId="6" type="noConversion"/>
  </si>
  <si>
    <t>Cardiovascular</t>
  </si>
  <si>
    <t>cTnI</t>
    <phoneticPr fontId="6" type="noConversion"/>
  </si>
  <si>
    <t>CSB-DP252A</t>
  </si>
  <si>
    <t>Human Pepsinogen II</t>
  </si>
  <si>
    <t>CSB-DP127B</t>
  </si>
  <si>
    <t>Human Carbonhydrate Antigen 125</t>
  </si>
  <si>
    <t>CA125</t>
  </si>
  <si>
    <t>CSB-DP009D</t>
  </si>
  <si>
    <t>human Neuron-specific enolase</t>
  </si>
  <si>
    <t>NSE</t>
  </si>
  <si>
    <t>CSB-DP320G</t>
  </si>
  <si>
    <t>human Prolactin</t>
  </si>
  <si>
    <t>IVD Polyclonal Antibody</t>
    <phoneticPr fontId="6" type="noConversion"/>
  </si>
  <si>
    <t>50-199ml</t>
  </si>
  <si>
    <t>200-499ml</t>
  </si>
  <si>
    <t>500-749ml</t>
  </si>
  <si>
    <t>750-999ml</t>
  </si>
  <si>
    <t>CSB-DA113BRN</t>
  </si>
  <si>
    <t>Rabbit anti-human patelet-activating factor acetylhydrolase(Lp-PLA2)  polyclonal Antibody</t>
  </si>
  <si>
    <t>Monoclonal Antibody</t>
    <phoneticPr fontId="6" type="noConversion"/>
  </si>
  <si>
    <t>CSB-DA003CmN①=CSB-MA057861A0m</t>
    <phoneticPr fontId="6" type="noConversion"/>
  </si>
  <si>
    <t>CSB-DA003CmN②=CSB-MA057862A0m</t>
    <phoneticPr fontId="6" type="noConversion"/>
  </si>
  <si>
    <t>CSB-DA118BmN①=CSB-MA3657761A0m</t>
  </si>
  <si>
    <t>SAA1</t>
    <phoneticPr fontId="6" type="noConversion"/>
  </si>
  <si>
    <t>CSB-DA118BmN②=CSB-MA3657762A0m</t>
  </si>
  <si>
    <t>CSB-DA118BmN③=CSB-MA3657763A0m</t>
  </si>
  <si>
    <t>CSB-DA118BmN④=CSB-MA3657764A0m</t>
  </si>
  <si>
    <t>CSB-DA436EmN①=CSB-MA067573A0m</t>
    <phoneticPr fontId="6" type="noConversion"/>
  </si>
  <si>
    <t>Mouse anti-human  Interleukin 6/IL-6 monoclonal antibody</t>
    <phoneticPr fontId="6" type="noConversion"/>
  </si>
  <si>
    <t>IL-6</t>
    <phoneticPr fontId="6" type="noConversion"/>
  </si>
  <si>
    <t>CSB-DA436EmN②=CSB-MA067572A0m</t>
    <phoneticPr fontId="6" type="noConversion"/>
  </si>
  <si>
    <t xml:space="preserve">CSB-DA436EmN③=CSB-MA067574A0m </t>
    <phoneticPr fontId="6" type="noConversion"/>
  </si>
  <si>
    <t xml:space="preserve"> CSB-DA436EmN④=CSB-MA067571A0m</t>
    <phoneticPr fontId="6" type="noConversion"/>
  </si>
  <si>
    <t>Mouse anti-human myeloperoxidase(MPO) monoclonal antibody</t>
  </si>
  <si>
    <t>MPO</t>
  </si>
  <si>
    <t>IVD Small Molecular Antigens</t>
    <phoneticPr fontId="6" type="noConversion"/>
  </si>
  <si>
    <t>Product Name</t>
    <phoneticPr fontId="6" type="noConversion"/>
  </si>
  <si>
    <t>50-199mg</t>
    <phoneticPr fontId="6" type="noConversion"/>
  </si>
  <si>
    <t>Cor</t>
    <phoneticPr fontId="6" type="noConversion"/>
  </si>
  <si>
    <t>Testosterone-BSA conjugate</t>
    <phoneticPr fontId="6" type="noConversion"/>
  </si>
  <si>
    <t>Testosterone-OVA conjugate</t>
    <phoneticPr fontId="6" type="noConversion"/>
  </si>
  <si>
    <t xml:space="preserve">Chenodeoxycholic Acid-OVA
</t>
    <phoneticPr fontId="6" type="noConversion"/>
  </si>
  <si>
    <t xml:space="preserve">Cholic Acid-BSA
 </t>
    <phoneticPr fontId="6" type="noConversion"/>
  </si>
  <si>
    <t>IVD Small Molecular Monoclonal Antibody</t>
    <phoneticPr fontId="6" type="noConversion"/>
  </si>
  <si>
    <t>Product Name</t>
  </si>
  <si>
    <t>COR</t>
    <phoneticPr fontId="6" type="noConversion"/>
  </si>
  <si>
    <t>Mouse anti- Cholic acid monoclonal antibody</t>
  </si>
  <si>
    <t>CA</t>
    <phoneticPr fontId="6" type="noConversion"/>
  </si>
  <si>
    <t>Mouse anti- Cortisol monoclonal antibody</t>
  </si>
  <si>
    <t>Col</t>
    <phoneticPr fontId="6" type="noConversion"/>
  </si>
  <si>
    <t>Mouse anti- Chenodeoxycholic acid monoclonal antibody</t>
  </si>
  <si>
    <t>CDCA</t>
    <phoneticPr fontId="6" type="noConversion"/>
  </si>
  <si>
    <t>Mouse anti- abscisic acid monoclonal antibody</t>
  </si>
  <si>
    <t>ABA</t>
    <phoneticPr fontId="6" type="noConversion"/>
  </si>
  <si>
    <t>CSB-DM0042B1</t>
  </si>
  <si>
    <t>Abscisic acid-BSA</t>
  </si>
  <si>
    <t>ABA</t>
    <phoneticPr fontId="6" type="noConversion"/>
  </si>
  <si>
    <t>CSB-DM0042O1</t>
  </si>
  <si>
    <t>Abscisic acid-OVA</t>
  </si>
  <si>
    <t>CSB-DM0033B1</t>
  </si>
  <si>
    <t>Ofloxacin-BSA</t>
  </si>
  <si>
    <t>OFL</t>
    <phoneticPr fontId="6" type="noConversion"/>
  </si>
  <si>
    <t>CSB-DM0033O1</t>
  </si>
  <si>
    <t>Ofloxacin-OVA</t>
  </si>
  <si>
    <t>CSB-DM0018B1</t>
  </si>
  <si>
    <t>Ractopamine-BSA</t>
  </si>
  <si>
    <t>RAC</t>
    <phoneticPr fontId="6" type="noConversion"/>
  </si>
  <si>
    <t>CSB-DM0018O1</t>
  </si>
  <si>
    <t>Ractopamine-OVA</t>
  </si>
  <si>
    <t>CSB-DM0004B1</t>
  </si>
  <si>
    <t>Clenbuterol-BSA</t>
  </si>
  <si>
    <t>Clen</t>
    <phoneticPr fontId="6" type="noConversion"/>
  </si>
  <si>
    <t>CSB-DM0004O1</t>
  </si>
  <si>
    <t>Clenbuterol-OVA</t>
  </si>
  <si>
    <t>CSB-DM0025B1</t>
  </si>
  <si>
    <t>The metabolite of furazolidone-BSA</t>
  </si>
  <si>
    <t>CPAOZ</t>
    <phoneticPr fontId="6" type="noConversion"/>
  </si>
  <si>
    <t>CSB-DM0025O1</t>
  </si>
  <si>
    <t>The metabolite of furazolidone-OVA</t>
  </si>
  <si>
    <t>CSB-DM0071B1</t>
  </si>
  <si>
    <t>The metabolite of furaltadone-BSA</t>
  </si>
  <si>
    <t>CPAMOZ</t>
    <phoneticPr fontId="6" type="noConversion"/>
  </si>
  <si>
    <t>CSB-DM0071O1</t>
  </si>
  <si>
    <t>The metabolite of furaltadone-OVA</t>
  </si>
  <si>
    <t>CSB-DM0007B1</t>
  </si>
  <si>
    <t>Enrofloxacin-BSA</t>
  </si>
  <si>
    <t>ENR</t>
    <phoneticPr fontId="6" type="noConversion"/>
  </si>
  <si>
    <t>CSB-DM0007O1</t>
  </si>
  <si>
    <t>Enrofloxacin-OVA</t>
  </si>
  <si>
    <t>ENR</t>
    <phoneticPr fontId="6" type="noConversion"/>
  </si>
  <si>
    <t>CSB-DM0005B1</t>
  </si>
  <si>
    <t>Kanamycin-BSA</t>
  </si>
  <si>
    <t>KANA</t>
    <phoneticPr fontId="6" type="noConversion"/>
  </si>
  <si>
    <t>CSB-DM0005O1</t>
  </si>
  <si>
    <t>Kanamycin-OVA</t>
  </si>
  <si>
    <t>CSB-DM0009B1</t>
  </si>
  <si>
    <t>Gentamicin-BSA</t>
  </si>
  <si>
    <t>GEN</t>
    <phoneticPr fontId="6" type="noConversion"/>
  </si>
  <si>
    <t xml:space="preserve">CSB-DM0009O1 </t>
  </si>
  <si>
    <t>Gentamicin-OVA</t>
  </si>
  <si>
    <t>CSB-DM0040B1</t>
  </si>
  <si>
    <t>Sulfadimidine-BSA</t>
  </si>
  <si>
    <t>SM2</t>
    <phoneticPr fontId="6" type="noConversion"/>
  </si>
  <si>
    <t>CSB-DM0040O1</t>
  </si>
  <si>
    <t>Sulfadimidine-OVA</t>
  </si>
  <si>
    <t>50-199mg</t>
    <phoneticPr fontId="6" type="noConversion"/>
  </si>
  <si>
    <t>Mouse anti- Ofloxacin monoclonal antibody</t>
  </si>
  <si>
    <t>OFL</t>
    <phoneticPr fontId="6" type="noConversion"/>
  </si>
  <si>
    <t>Mouse anti- Ractopamine monoclonal antibody</t>
  </si>
  <si>
    <t>Rac</t>
    <phoneticPr fontId="6" type="noConversion"/>
  </si>
  <si>
    <t>Mouse anti- Clenbuterol monoclonal antibody</t>
  </si>
  <si>
    <t>Mouse anti- The metabolite of furazolidone monoclonal antibody</t>
  </si>
  <si>
    <t>Mouse anti- The metabolite of furaltadone monoclonal antibody</t>
  </si>
  <si>
    <t>Mouse anti- Enrofloxacin monoclonal antibody</t>
    <phoneticPr fontId="6" type="noConversion"/>
  </si>
  <si>
    <t xml:space="preserve">   ENR</t>
  </si>
  <si>
    <t>Mouse anti- Kanamycin monoclonal antibody</t>
  </si>
  <si>
    <t xml:space="preserve">   Kana</t>
  </si>
  <si>
    <t>Mouse anti- Gentamicin monoclonal antibody</t>
  </si>
  <si>
    <t xml:space="preserve">   GEN</t>
  </si>
  <si>
    <t>Mouse anti- Sulfadimidine monoclonal antibody</t>
  </si>
  <si>
    <t xml:space="preserve">   SM2</t>
  </si>
  <si>
    <t>Molecular Diagnosis</t>
    <phoneticPr fontId="6" type="noConversion"/>
  </si>
  <si>
    <t>CSB-DP437A</t>
  </si>
  <si>
    <t>Proteinase K</t>
  </si>
  <si>
    <t>PROK</t>
    <phoneticPr fontId="6" type="noConversion"/>
  </si>
  <si>
    <t>human Neutrophil gelatinase-associated lipocalin（NGAL）</t>
  </si>
  <si>
    <t>CSB-DA001DmN①</t>
  </si>
  <si>
    <t>CSB-DA001AmN①</t>
  </si>
  <si>
    <t>CSB-DA001AmN②</t>
  </si>
  <si>
    <t>CSB-DA001AmN③</t>
  </si>
  <si>
    <t>CSB-DA402GmN①</t>
  </si>
  <si>
    <t>CSB-DA027BmN①</t>
  </si>
  <si>
    <t>CSB-DA027BmN③</t>
  </si>
  <si>
    <t>CSB-DA027BmN④</t>
  </si>
  <si>
    <t>CSB-DA228AmN①</t>
  </si>
  <si>
    <t>CSB-DA113BmN③</t>
  </si>
  <si>
    <t>CSB-DA113BmN④</t>
  </si>
  <si>
    <t>CSB-DA113BmN⑤</t>
  </si>
  <si>
    <t>CSB-DA406HmN①</t>
  </si>
  <si>
    <t>CSB-DA406HmN②</t>
  </si>
  <si>
    <t>CSB-DA406HmN③</t>
  </si>
  <si>
    <t>CSB-DA406HmN④</t>
  </si>
  <si>
    <t>CSB-DA320ImN①</t>
  </si>
  <si>
    <t>CSB-DA320ImN②</t>
  </si>
  <si>
    <t>CSB-DA320ImN③</t>
  </si>
  <si>
    <t>CSB-DA006ICmN①</t>
  </si>
  <si>
    <t>CSB-DA005ICmN①</t>
  </si>
  <si>
    <t>CSB-DA010ICmN①</t>
  </si>
  <si>
    <t>CSB-DA008ICmN①</t>
  </si>
  <si>
    <t>CSB-DA001ICmN①</t>
  </si>
  <si>
    <t>CSB-DA007ICmN①</t>
  </si>
  <si>
    <t>CSB-DA0042ICmN①</t>
  </si>
  <si>
    <t>CSB-DA0033ICmN①</t>
  </si>
  <si>
    <t>CSB-DA0018ICmN①</t>
  </si>
  <si>
    <t>CSB-DA0004ICmN①</t>
  </si>
  <si>
    <t>CSB-DA0025ICmN①</t>
  </si>
  <si>
    <t>CSB-DA0071ICmN①</t>
  </si>
  <si>
    <t>CSB-DA0007ICmN①</t>
  </si>
  <si>
    <t>CSB-DA0005ICmN①</t>
  </si>
  <si>
    <t>CSB-DA0009ICmN①</t>
  </si>
  <si>
    <t>CSB-DA0040ICmN①</t>
  </si>
  <si>
    <t>Tumour</t>
  </si>
  <si>
    <t>Price（$/mg）</t>
  </si>
  <si>
    <t>Mouse anti- human Neutrophil gelatinase-associated lipocalin/NGAL, monoclonal antibody</t>
  </si>
  <si>
    <t>Mouse anti-human Beta-2-microglobulin protein/B2M monoclonal antibody</t>
  </si>
  <si>
    <t>Fertility &amp; Pregnancy</t>
  </si>
  <si>
    <t>Food Safety &amp; Other Antigens</t>
  </si>
  <si>
    <t>Liver function &amp; Injury</t>
  </si>
  <si>
    <t>Kidney function &amp; Kidney injury</t>
  </si>
  <si>
    <t>Liver function &amp; Liver injury</t>
  </si>
  <si>
    <t>Food Safety &amp; Other  Monoclonal Antibody</t>
  </si>
  <si>
    <t>Your Reliable Partner in IVD Raw Materials Supply.</t>
  </si>
  <si>
    <t>IVD Antigen</t>
  </si>
  <si>
    <t>Kidney function &amp; Injury</t>
  </si>
  <si>
    <t>PGII</t>
  </si>
  <si>
    <t>CRP</t>
  </si>
  <si>
    <t>CSB-DA286GmN①</t>
  </si>
  <si>
    <t>CSB-DA286GmN②</t>
  </si>
  <si>
    <t>Mouse anti- human Insulin-like growth factor-binding protein 1(IGFBP1) monoclonal antibody</t>
  </si>
  <si>
    <t>1000mg +</t>
  </si>
  <si>
    <t>IGFBP1</t>
  </si>
  <si>
    <t>CSB-DE021</t>
  </si>
  <si>
    <t>Cystathionine b-synthase</t>
  </si>
  <si>
    <t>CBS</t>
  </si>
  <si>
    <t>CSB-DE022</t>
  </si>
  <si>
    <t>Cystathionine beta-lyase</t>
  </si>
  <si>
    <t>CBL</t>
  </si>
  <si>
    <t>CSB-DE001</t>
  </si>
  <si>
    <t xml:space="preserve">Hexokinase </t>
  </si>
  <si>
    <t>HK</t>
  </si>
  <si>
    <t>CSB-DA438HmN①</t>
  </si>
  <si>
    <t>CSB-DA438HmN②</t>
  </si>
  <si>
    <t>Mouse anti-human C-reactive protein monoclonal antibody</t>
  </si>
  <si>
    <t>Mouse anti-human Hemoglobin (HGB) monoclonal antibody</t>
  </si>
  <si>
    <t>HGB</t>
  </si>
  <si>
    <t>USD$/KU - (MOQ 10KU)</t>
  </si>
  <si>
    <t>Human Fatty acid-binding protein monoclonal antibody</t>
  </si>
  <si>
    <t>Human procalcitonin monoclonal antibody</t>
  </si>
  <si>
    <t>Mouse anti-human  Serum amyloid A protein 1/SAA1 monoclonal antibody</t>
  </si>
  <si>
    <t>CSB-DA006AmN①</t>
  </si>
  <si>
    <t>CSB-DA006AmN②</t>
  </si>
  <si>
    <t xml:space="preserve">ANTIBODIES PRODUCT LIST  </t>
  </si>
  <si>
    <t>CSB-DA131DmN①</t>
  </si>
  <si>
    <t>CSB-DA131DmN②</t>
  </si>
  <si>
    <t>CSB-DA131DmN③</t>
  </si>
  <si>
    <t>CSB-DA131DmNN④</t>
  </si>
  <si>
    <t>Mouse anti- human Aspartate aminotransferase,cytoplasmic (c-AST) monoclonal Antibody</t>
  </si>
  <si>
    <t>CSB-DA222BmN①</t>
  </si>
  <si>
    <t>c-AST</t>
  </si>
  <si>
    <t>1-4mg</t>
  </si>
  <si>
    <t>5-9mg</t>
  </si>
  <si>
    <t>10-99mg</t>
  </si>
  <si>
    <t>1-49mg</t>
  </si>
  <si>
    <t>1-49ml</t>
  </si>
  <si>
    <t>1000ml +</t>
  </si>
  <si>
    <t>100mg +</t>
  </si>
  <si>
    <t>1-499mg</t>
  </si>
  <si>
    <t>500-999mg</t>
  </si>
  <si>
    <t>1-9g</t>
  </si>
  <si>
    <t>10g-499g</t>
  </si>
  <si>
    <t>500g-999g</t>
  </si>
  <si>
    <t>1-9mg</t>
  </si>
  <si>
    <t>10-49mg</t>
  </si>
  <si>
    <t>750mg +</t>
  </si>
  <si>
    <t>100ug-100mg +</t>
  </si>
  <si>
    <t>Price (USD/mg or USD/ml)</t>
  </si>
  <si>
    <r>
      <rPr>
        <b/>
        <sz val="18"/>
        <color theme="0"/>
        <rFont val="Rockwell Extra Bold"/>
        <family val="1"/>
      </rPr>
      <t>Wuhan Huamei Biotech Co., Ltd. - Cusag Business Division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0"/>
        <color theme="0"/>
        <rFont val="Arial"/>
        <family val="2"/>
      </rPr>
      <t xml:space="preserve">Wuhan Hi-Tech Medical Devices Park,Building B11, No. 818 Gaoxin Avenue EastLake Hi-Tech Development Zone
430206, Hongshan District, Wuhan, Hubei, P.R. China.
Tel: +86-2787196282 | Fax: +86-2787196150
URL: www.cusag.org | Email: lambert@cusag.cn </t>
    </r>
  </si>
  <si>
    <t xml:space="preserve">84/mg </t>
  </si>
  <si>
    <t>Price in $ (US)/unit</t>
  </si>
  <si>
    <t>CSB-DE012</t>
  </si>
  <si>
    <t>Purine-nucleoside phosphorylase</t>
  </si>
  <si>
    <t>PNP</t>
  </si>
  <si>
    <t>CSB-DE010</t>
  </si>
  <si>
    <t>Malate Dehydrogenase</t>
  </si>
  <si>
    <t>MDH</t>
  </si>
  <si>
    <t>CSB-DP018B</t>
  </si>
  <si>
    <t>Human Epididymis protein 4</t>
  </si>
  <si>
    <t>HE4</t>
  </si>
  <si>
    <t>New product pricing for soon</t>
  </si>
  <si>
    <t>1000g +</t>
  </si>
  <si>
    <t>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</si>
</sst>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\$#,##0_);[Red]\(\$#,##0\)"/>
  </numFmts>
  <fonts count="22">
    <font>
      <sz val="12"/>
      <name val="宋体"/>
      <charset val="134"/>
    </font>
    <font>
      <sz val="11"/>
      <name val="Times New Roman"/>
      <family val="1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Rockwell Extra Bold"/>
      <family val="1"/>
    </font>
    <font>
      <b/>
      <sz val="18"/>
      <color theme="0"/>
      <name val="Rockwell Extra Bold"/>
      <family val="1"/>
    </font>
    <font>
      <sz val="10"/>
      <color theme="0"/>
      <name val="Arial"/>
      <family val="2"/>
    </font>
    <font>
      <b/>
      <sz val="16"/>
      <color indexed="9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宋体"/>
      <charset val="134"/>
    </font>
    <font>
      <i/>
      <sz val="12"/>
      <color rgb="FFFFFF00"/>
      <name val="Monotype Corsiva"/>
      <family val="4"/>
    </font>
    <font>
      <b/>
      <sz val="10"/>
      <color rgb="FFC00000"/>
      <name val="Calibri"/>
      <family val="2"/>
      <scheme val="minor"/>
    </font>
    <font>
      <sz val="12"/>
      <color rgb="FFFF0000"/>
      <name val="宋体"/>
      <charset val="134"/>
    </font>
    <font>
      <sz val="10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0C5E9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 style="double">
        <color indexed="63"/>
      </right>
      <top/>
      <bottom style="double">
        <color indexed="63"/>
      </bottom>
      <diagonal/>
    </border>
    <border>
      <left style="double">
        <color indexed="63"/>
      </left>
      <right style="double">
        <color indexed="63"/>
      </right>
      <top/>
      <bottom/>
      <diagonal/>
    </border>
    <border>
      <left style="double">
        <color indexed="63"/>
      </left>
      <right style="double">
        <color indexed="63"/>
      </right>
      <top/>
      <bottom style="thin">
        <color theme="4"/>
      </bottom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3" borderId="1" applyNumberFormat="0" applyAlignment="0" applyProtection="0">
      <alignment vertical="center"/>
    </xf>
    <xf numFmtId="0" fontId="8" fillId="0" borderId="2" applyNumberFormat="0" applyFill="0" applyAlignment="0" applyProtection="0"/>
  </cellStyleXfs>
  <cellXfs count="13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4" borderId="1" xfId="5" applyFont="1" applyFill="1" applyAlignment="1">
      <alignment horizontal="center" vertical="center"/>
    </xf>
    <xf numFmtId="0" fontId="7" fillId="4" borderId="1" xfId="5" applyFont="1" applyFill="1" applyAlignment="1">
      <alignment horizontal="center" vertical="center" wrapText="1"/>
    </xf>
    <xf numFmtId="0" fontId="7" fillId="4" borderId="1" xfId="5" applyFont="1" applyFill="1" applyAlignment="1">
      <alignment horizontal="center" wrapText="1"/>
    </xf>
    <xf numFmtId="0" fontId="7" fillId="4" borderId="1" xfId="5" applyFont="1" applyFill="1" applyAlignment="1">
      <alignment horizontal="left" vertical="center" wrapText="1"/>
    </xf>
    <xf numFmtId="0" fontId="7" fillId="4" borderId="1" xfId="5" applyNumberFormat="1" applyFont="1" applyFill="1" applyAlignment="1">
      <alignment vertical="center" wrapText="1"/>
    </xf>
    <xf numFmtId="0" fontId="7" fillId="4" borderId="1" xfId="5" applyFont="1" applyFill="1" applyAlignment="1">
      <alignment vertical="center" wrapText="1"/>
    </xf>
    <xf numFmtId="0" fontId="7" fillId="4" borderId="1" xfId="5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1" xfId="5" applyFont="1" applyFill="1" applyAlignment="1">
      <alignment horizontal="center" vertical="top" wrapText="1"/>
    </xf>
    <xf numFmtId="0" fontId="7" fillId="4" borderId="1" xfId="5" applyFont="1" applyFill="1" applyAlignment="1">
      <alignment horizontal="center" vertical="top"/>
    </xf>
    <xf numFmtId="0" fontId="4" fillId="0" borderId="0" xfId="0" applyFont="1" applyAlignment="1">
      <alignment vertical="center"/>
    </xf>
    <xf numFmtId="0" fontId="7" fillId="4" borderId="1" xfId="5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4" borderId="1" xfId="5" applyFill="1" applyAlignment="1">
      <alignment horizontal="center" vertical="center"/>
    </xf>
    <xf numFmtId="0" fontId="3" fillId="8" borderId="1" xfId="5" applyFill="1" applyAlignment="1">
      <alignment horizontal="center" vertical="center"/>
    </xf>
    <xf numFmtId="0" fontId="3" fillId="9" borderId="1" xfId="5" applyFill="1" applyAlignment="1">
      <alignment horizontal="center" vertical="center"/>
    </xf>
    <xf numFmtId="0" fontId="3" fillId="10" borderId="1" xfId="5" applyFill="1" applyAlignment="1">
      <alignment horizontal="center" vertical="center"/>
    </xf>
    <xf numFmtId="0" fontId="13" fillId="2" borderId="1" xfId="1" applyFont="1" applyBorder="1" applyAlignment="1">
      <alignment horizontal="center" vertical="center"/>
    </xf>
    <xf numFmtId="0" fontId="14" fillId="4" borderId="1" xfId="5" applyFont="1" applyFill="1" applyAlignment="1">
      <alignment horizontal="center" vertical="center" wrapText="1"/>
    </xf>
    <xf numFmtId="0" fontId="14" fillId="4" borderId="1" xfId="5" applyFont="1" applyFill="1" applyAlignment="1">
      <alignment horizontal="left" vertical="center" wrapText="1"/>
    </xf>
    <xf numFmtId="0" fontId="14" fillId="4" borderId="1" xfId="5" applyFont="1" applyFill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14" fillId="4" borderId="1" xfId="5" applyFont="1" applyFill="1" applyAlignment="1">
      <alignment horizontal="center" vertical="top" wrapText="1"/>
    </xf>
    <xf numFmtId="0" fontId="7" fillId="12" borderId="1" xfId="5" applyFont="1" applyFill="1" applyAlignment="1">
      <alignment horizontal="center" vertical="center"/>
    </xf>
    <xf numFmtId="0" fontId="7" fillId="13" borderId="1" xfId="5" applyFont="1" applyFill="1" applyAlignment="1">
      <alignment horizontal="center" vertical="center"/>
    </xf>
    <xf numFmtId="0" fontId="7" fillId="14" borderId="1" xfId="5" applyFont="1" applyFill="1" applyAlignment="1">
      <alignment horizontal="center" vertical="center"/>
    </xf>
    <xf numFmtId="0" fontId="7" fillId="15" borderId="1" xfId="5" applyFont="1" applyFill="1" applyAlignment="1">
      <alignment horizontal="center" vertical="center"/>
    </xf>
    <xf numFmtId="0" fontId="7" fillId="16" borderId="1" xfId="5" applyFont="1" applyFill="1" applyAlignment="1">
      <alignment horizontal="center" vertical="center"/>
    </xf>
    <xf numFmtId="0" fontId="15" fillId="11" borderId="1" xfId="5" applyFont="1" applyFill="1" applyAlignment="1">
      <alignment horizontal="center" vertical="center"/>
    </xf>
    <xf numFmtId="0" fontId="15" fillId="11" borderId="1" xfId="5" applyFont="1" applyFill="1" applyAlignment="1">
      <alignment horizontal="center" vertical="center" wrapText="1"/>
    </xf>
    <xf numFmtId="0" fontId="15" fillId="11" borderId="1" xfId="5" applyFont="1" applyFill="1" applyAlignment="1">
      <alignment horizontal="center" vertical="top" wrapText="1"/>
    </xf>
    <xf numFmtId="0" fontId="14" fillId="11" borderId="1" xfId="5" applyFont="1" applyFill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0" fontId="13" fillId="11" borderId="5" xfId="1" applyFont="1" applyFill="1" applyBorder="1" applyAlignment="1">
      <alignment horizontal="center" vertical="center"/>
    </xf>
    <xf numFmtId="0" fontId="16" fillId="11" borderId="3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11" borderId="1" xfId="1" applyNumberFormat="1" applyFont="1" applyFill="1" applyBorder="1" applyAlignment="1">
      <alignment horizontal="center" vertical="center" wrapText="1"/>
    </xf>
    <xf numFmtId="0" fontId="13" fillId="11" borderId="4" xfId="1" applyFont="1" applyFill="1" applyBorder="1" applyAlignment="1">
      <alignment vertical="center" wrapText="1"/>
    </xf>
    <xf numFmtId="0" fontId="13" fillId="11" borderId="4" xfId="1" applyFont="1" applyFill="1" applyBorder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14" fillId="4" borderId="1" xfId="5" applyFont="1" applyFill="1" applyAlignment="1">
      <alignment horizontal="center" vertical="center" wrapText="1"/>
    </xf>
    <xf numFmtId="0" fontId="20" fillId="0" borderId="0" xfId="0" applyFont="1">
      <alignment vertical="center"/>
    </xf>
    <xf numFmtId="0" fontId="7" fillId="4" borderId="16" xfId="5" applyFont="1" applyFill="1" applyBorder="1" applyAlignment="1">
      <alignment horizontal="center" vertical="center" wrapText="1"/>
    </xf>
    <xf numFmtId="0" fontId="14" fillId="4" borderId="16" xfId="5" applyFont="1" applyFill="1" applyBorder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7" fillId="4" borderId="1" xfId="5" applyFont="1" applyFill="1" applyAlignment="1">
      <alignment horizontal="center" vertical="center"/>
    </xf>
    <xf numFmtId="0" fontId="7" fillId="4" borderId="16" xfId="5" applyFont="1" applyFill="1" applyBorder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7" fillId="4" borderId="0" xfId="5" applyFont="1" applyFill="1" applyBorder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14" fillId="4" borderId="1" xfId="5" applyFont="1" applyFill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14" fillId="4" borderId="1" xfId="5" applyFont="1" applyFill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7" fillId="12" borderId="1" xfId="5" applyFont="1" applyFill="1" applyAlignment="1">
      <alignment horizontal="center" vertical="center" wrapText="1"/>
    </xf>
    <xf numFmtId="0" fontId="7" fillId="13" borderId="1" xfId="5" applyFont="1" applyFill="1" applyAlignment="1">
      <alignment horizontal="center" vertical="center" wrapText="1"/>
    </xf>
    <xf numFmtId="0" fontId="7" fillId="4" borderId="16" xfId="5" applyFont="1" applyFill="1" applyBorder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21" fillId="4" borderId="1" xfId="5" applyFont="1" applyFill="1" applyAlignment="1">
      <alignment horizontal="center" vertical="center"/>
    </xf>
    <xf numFmtId="0" fontId="15" fillId="11" borderId="3" xfId="5" applyFont="1" applyFill="1" applyBorder="1" applyAlignment="1">
      <alignment horizontal="center" vertical="center"/>
    </xf>
    <xf numFmtId="0" fontId="15" fillId="11" borderId="5" xfId="5" applyFont="1" applyFill="1" applyBorder="1" applyAlignment="1">
      <alignment horizontal="center" vertical="center"/>
    </xf>
    <xf numFmtId="0" fontId="15" fillId="11" borderId="4" xfId="5" applyFont="1" applyFill="1" applyBorder="1" applyAlignment="1">
      <alignment horizontal="center" vertical="center"/>
    </xf>
    <xf numFmtId="0" fontId="7" fillId="4" borderId="1" xfId="5" applyFont="1" applyFill="1" applyAlignment="1">
      <alignment horizontal="center" vertical="center"/>
    </xf>
    <xf numFmtId="0" fontId="7" fillId="4" borderId="15" xfId="5" applyFont="1" applyFill="1" applyBorder="1" applyAlignment="1">
      <alignment horizontal="center" vertical="center" wrapText="1"/>
    </xf>
    <xf numFmtId="0" fontId="7" fillId="4" borderId="17" xfId="5" applyFont="1" applyFill="1" applyBorder="1" applyAlignment="1">
      <alignment horizontal="center" vertical="center" wrapText="1"/>
    </xf>
    <xf numFmtId="0" fontId="7" fillId="4" borderId="16" xfId="5" applyFont="1" applyFill="1" applyBorder="1" applyAlignment="1">
      <alignment horizontal="center" vertical="center" wrapText="1"/>
    </xf>
    <xf numFmtId="0" fontId="13" fillId="17" borderId="3" xfId="1" applyFont="1" applyFill="1" applyBorder="1" applyAlignment="1">
      <alignment horizontal="center" vertical="center" wrapText="1"/>
    </xf>
    <xf numFmtId="0" fontId="13" fillId="17" borderId="5" xfId="1" applyFont="1" applyFill="1" applyBorder="1" applyAlignment="1">
      <alignment horizontal="center" vertical="center" wrapText="1"/>
    </xf>
    <xf numFmtId="0" fontId="14" fillId="4" borderId="15" xfId="5" applyFont="1" applyFill="1" applyBorder="1" applyAlignment="1">
      <alignment horizontal="center" vertical="center" wrapText="1"/>
    </xf>
    <xf numFmtId="0" fontId="14" fillId="4" borderId="17" xfId="5" applyFont="1" applyFill="1" applyBorder="1" applyAlignment="1">
      <alignment horizontal="center" vertical="center" wrapText="1"/>
    </xf>
    <xf numFmtId="0" fontId="14" fillId="4" borderId="16" xfId="5" applyFont="1" applyFill="1" applyBorder="1" applyAlignment="1">
      <alignment horizontal="center" vertical="center" wrapText="1"/>
    </xf>
    <xf numFmtId="6" fontId="7" fillId="4" borderId="15" xfId="5" applyNumberFormat="1" applyFont="1" applyFill="1" applyBorder="1" applyAlignment="1">
      <alignment horizontal="center" vertical="center" wrapText="1"/>
    </xf>
    <xf numFmtId="6" fontId="7" fillId="4" borderId="17" xfId="5" applyNumberFormat="1" applyFont="1" applyFill="1" applyBorder="1" applyAlignment="1">
      <alignment horizontal="center" vertical="center" wrapText="1"/>
    </xf>
    <xf numFmtId="6" fontId="7" fillId="4" borderId="16" xfId="5" applyNumberFormat="1" applyFont="1" applyFill="1" applyBorder="1" applyAlignment="1">
      <alignment horizontal="center" vertical="center" wrapText="1"/>
    </xf>
    <xf numFmtId="0" fontId="10" fillId="6" borderId="7" xfId="5" applyFont="1" applyFill="1" applyBorder="1" applyAlignment="1">
      <alignment horizontal="center"/>
    </xf>
    <xf numFmtId="0" fontId="10" fillId="6" borderId="8" xfId="5" applyFont="1" applyFill="1" applyBorder="1" applyAlignment="1">
      <alignment horizontal="center"/>
    </xf>
    <xf numFmtId="0" fontId="10" fillId="6" borderId="9" xfId="5" applyFont="1" applyFill="1" applyBorder="1" applyAlignment="1">
      <alignment horizontal="center"/>
    </xf>
    <xf numFmtId="0" fontId="9" fillId="7" borderId="1" xfId="5" applyFont="1" applyFill="1" applyAlignment="1">
      <alignment horizontal="center" vertical="top" wrapText="1"/>
    </xf>
    <xf numFmtId="0" fontId="9" fillId="7" borderId="1" xfId="5" applyFont="1" applyFill="1" applyAlignment="1">
      <alignment horizontal="center" vertical="top"/>
    </xf>
    <xf numFmtId="0" fontId="13" fillId="17" borderId="3" xfId="1" applyNumberFormat="1" applyFont="1" applyFill="1" applyBorder="1" applyAlignment="1">
      <alignment horizontal="center" vertical="center" wrapText="1"/>
    </xf>
    <xf numFmtId="0" fontId="13" fillId="17" borderId="5" xfId="1" applyNumberFormat="1" applyFont="1" applyFill="1" applyBorder="1" applyAlignment="1">
      <alignment horizontal="center" vertical="center" wrapText="1"/>
    </xf>
    <xf numFmtId="0" fontId="13" fillId="17" borderId="4" xfId="1" applyNumberFormat="1" applyFont="1" applyFill="1" applyBorder="1" applyAlignment="1">
      <alignment horizontal="center" vertical="center" wrapText="1"/>
    </xf>
    <xf numFmtId="0" fontId="14" fillId="4" borderId="10" xfId="5" applyFont="1" applyFill="1" applyBorder="1" applyAlignment="1">
      <alignment horizontal="center" vertical="center"/>
    </xf>
    <xf numFmtId="0" fontId="14" fillId="4" borderId="11" xfId="5" applyFont="1" applyFill="1" applyBorder="1" applyAlignment="1">
      <alignment horizontal="center" vertical="center"/>
    </xf>
    <xf numFmtId="0" fontId="14" fillId="4" borderId="12" xfId="5" applyFont="1" applyFill="1" applyBorder="1" applyAlignment="1">
      <alignment horizontal="center" vertical="center"/>
    </xf>
    <xf numFmtId="0" fontId="14" fillId="4" borderId="13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4" fillId="4" borderId="14" xfId="5" applyFont="1" applyFill="1" applyBorder="1" applyAlignment="1">
      <alignment horizontal="center" vertical="center"/>
    </xf>
    <xf numFmtId="0" fontId="14" fillId="4" borderId="10" xfId="5" applyFont="1" applyFill="1" applyBorder="1" applyAlignment="1">
      <alignment horizontal="center" vertical="center" wrapText="1"/>
    </xf>
    <xf numFmtId="0" fontId="14" fillId="4" borderId="11" xfId="5" applyFont="1" applyFill="1" applyBorder="1" applyAlignment="1">
      <alignment horizontal="center" vertical="center" wrapText="1"/>
    </xf>
    <xf numFmtId="0" fontId="14" fillId="4" borderId="12" xfId="5" applyFont="1" applyFill="1" applyBorder="1" applyAlignment="1">
      <alignment horizontal="center" vertical="center" wrapText="1"/>
    </xf>
    <xf numFmtId="0" fontId="14" fillId="4" borderId="13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 wrapText="1"/>
    </xf>
    <xf numFmtId="0" fontId="14" fillId="4" borderId="14" xfId="5" applyFont="1" applyFill="1" applyBorder="1" applyAlignment="1">
      <alignment horizontal="center" vertical="center" wrapText="1"/>
    </xf>
    <xf numFmtId="0" fontId="16" fillId="17" borderId="3" xfId="1" applyFont="1" applyFill="1" applyBorder="1" applyAlignment="1">
      <alignment horizontal="center" vertical="center"/>
    </xf>
    <xf numFmtId="0" fontId="16" fillId="17" borderId="5" xfId="1" applyFont="1" applyFill="1" applyBorder="1" applyAlignment="1">
      <alignment horizontal="center" vertical="center"/>
    </xf>
    <xf numFmtId="0" fontId="16" fillId="17" borderId="4" xfId="1" applyFont="1" applyFill="1" applyBorder="1" applyAlignment="1">
      <alignment horizontal="center" vertical="center"/>
    </xf>
    <xf numFmtId="0" fontId="13" fillId="11" borderId="5" xfId="1" applyFont="1" applyFill="1" applyBorder="1" applyAlignment="1">
      <alignment horizontal="center" vertical="center"/>
    </xf>
    <xf numFmtId="0" fontId="13" fillId="11" borderId="4" xfId="1" applyFont="1" applyFill="1" applyBorder="1" applyAlignment="1">
      <alignment horizontal="center" vertical="center"/>
    </xf>
    <xf numFmtId="0" fontId="8" fillId="5" borderId="2" xfId="6" applyFill="1" applyAlignment="1">
      <alignment horizontal="left"/>
    </xf>
    <xf numFmtId="0" fontId="8" fillId="5" borderId="2" xfId="6" applyFill="1" applyAlignment="1">
      <alignment horizontal="left" vertical="top"/>
    </xf>
    <xf numFmtId="0" fontId="8" fillId="5" borderId="2" xfId="6" applyFill="1" applyAlignment="1">
      <alignment horizontal="left" vertical="center"/>
    </xf>
    <xf numFmtId="0" fontId="14" fillId="4" borderId="1" xfId="5" applyFont="1" applyFill="1" applyAlignment="1">
      <alignment horizontal="center" vertical="center" wrapText="1"/>
    </xf>
    <xf numFmtId="0" fontId="14" fillId="4" borderId="15" xfId="5" applyFont="1" applyFill="1" applyBorder="1" applyAlignment="1">
      <alignment horizontal="center" vertical="center"/>
    </xf>
    <xf numFmtId="0" fontId="14" fillId="4" borderId="16" xfId="5" applyFont="1" applyFill="1" applyBorder="1" applyAlignment="1">
      <alignment horizontal="center" vertical="center"/>
    </xf>
    <xf numFmtId="0" fontId="14" fillId="4" borderId="1" xfId="5" applyFont="1" applyFill="1" applyAlignment="1">
      <alignment horizontal="center" vertical="center"/>
    </xf>
    <xf numFmtId="0" fontId="7" fillId="4" borderId="18" xfId="5" applyFont="1" applyFill="1" applyBorder="1" applyAlignment="1">
      <alignment horizontal="center" vertical="center" wrapText="1"/>
    </xf>
    <xf numFmtId="164" fontId="14" fillId="4" borderId="1" xfId="5" applyNumberFormat="1" applyFont="1" applyFill="1" applyAlignment="1">
      <alignment horizontal="center" vertical="center" wrapText="1"/>
    </xf>
    <xf numFmtId="0" fontId="7" fillId="4" borderId="1" xfId="5" applyFont="1" applyFill="1" applyAlignment="1">
      <alignment horizontal="center" vertical="center" wrapText="1"/>
    </xf>
    <xf numFmtId="0" fontId="19" fillId="4" borderId="1" xfId="5" applyFont="1" applyFill="1" applyAlignment="1">
      <alignment horizontal="center" vertical="center" wrapText="1"/>
    </xf>
    <xf numFmtId="0" fontId="18" fillId="11" borderId="7" xfId="5" applyFont="1" applyFill="1" applyBorder="1" applyAlignment="1">
      <alignment horizontal="right"/>
    </xf>
    <xf numFmtId="0" fontId="18" fillId="11" borderId="8" xfId="5" applyFont="1" applyFill="1" applyBorder="1" applyAlignment="1">
      <alignment horizontal="right"/>
    </xf>
    <xf numFmtId="0" fontId="18" fillId="11" borderId="9" xfId="5" applyFont="1" applyFill="1" applyBorder="1" applyAlignment="1">
      <alignment horizontal="right"/>
    </xf>
    <xf numFmtId="0" fontId="7" fillId="4" borderId="15" xfId="5" applyNumberFormat="1" applyFont="1" applyFill="1" applyBorder="1" applyAlignment="1">
      <alignment horizontal="center" vertical="center" wrapText="1"/>
    </xf>
    <xf numFmtId="0" fontId="7" fillId="4" borderId="18" xfId="5" applyNumberFormat="1" applyFont="1" applyFill="1" applyBorder="1" applyAlignment="1">
      <alignment horizontal="center" vertical="center" wrapText="1"/>
    </xf>
    <xf numFmtId="0" fontId="7" fillId="4" borderId="17" xfId="5" applyNumberFormat="1" applyFont="1" applyFill="1" applyBorder="1" applyAlignment="1">
      <alignment horizontal="center" vertical="center" wrapText="1"/>
    </xf>
    <xf numFmtId="0" fontId="7" fillId="4" borderId="16" xfId="5" applyNumberFormat="1" applyFont="1" applyFill="1" applyBorder="1" applyAlignment="1">
      <alignment horizontal="center" vertical="center" wrapText="1"/>
    </xf>
    <xf numFmtId="0" fontId="7" fillId="4" borderId="3" xfId="5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center" vertical="center"/>
    </xf>
    <xf numFmtId="0" fontId="15" fillId="11" borderId="3" xfId="5" applyFont="1" applyFill="1" applyBorder="1" applyAlignment="1">
      <alignment horizontal="center" vertical="center" wrapText="1"/>
    </xf>
    <xf numFmtId="0" fontId="15" fillId="11" borderId="5" xfId="5" applyFont="1" applyFill="1" applyBorder="1" applyAlignment="1">
      <alignment horizontal="center" vertical="center" wrapText="1"/>
    </xf>
    <xf numFmtId="0" fontId="15" fillId="11" borderId="4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/>
    </xf>
    <xf numFmtId="0" fontId="7" fillId="4" borderId="17" xfId="5" applyFont="1" applyFill="1" applyBorder="1" applyAlignment="1">
      <alignment horizontal="center" vertical="center"/>
    </xf>
    <xf numFmtId="0" fontId="7" fillId="4" borderId="16" xfId="5" applyFont="1" applyFill="1" applyBorder="1" applyAlignment="1">
      <alignment horizontal="center" vertical="center"/>
    </xf>
  </cellXfs>
  <cellStyles count="7">
    <cellStyle name="60% - Accent1" xfId="1" builtinId="32"/>
    <cellStyle name="Check Cell" xfId="5" builtinId="23"/>
    <cellStyle name="Normal" xfId="0" builtinId="0"/>
    <cellStyle name="Total" xfId="6" builtinId="25"/>
    <cellStyle name="常规 2" xfId="2"/>
    <cellStyle name="常规 3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123825</xdr:rowOff>
    </xdr:from>
    <xdr:to>
      <xdr:col>9</xdr:col>
      <xdr:colOff>1552575</xdr:colOff>
      <xdr:row>0</xdr:row>
      <xdr:rowOff>857250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123825"/>
          <a:ext cx="1476375" cy="7334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abSelected="1" workbookViewId="0">
      <pane ySplit="3" topLeftCell="A157" activePane="bottomLeft" state="frozen"/>
      <selection pane="bottomLeft" activeCell="D165" sqref="D165:I167"/>
    </sheetView>
  </sheetViews>
  <sheetFormatPr defaultColWidth="9" defaultRowHeight="15"/>
  <cols>
    <col min="1" max="1" width="29" style="11" customWidth="1"/>
    <col min="2" max="2" width="46.125" customWidth="1"/>
    <col min="3" max="3" width="10.625" style="41" customWidth="1"/>
    <col min="4" max="4" width="10.75" style="11" customWidth="1"/>
    <col min="5" max="5" width="13.125" style="11" customWidth="1"/>
    <col min="6" max="6" width="10.75" style="11" customWidth="1"/>
    <col min="7" max="7" width="11.25" style="11" customWidth="1"/>
    <col min="8" max="8" width="10.875" style="11" customWidth="1"/>
    <col min="9" max="9" width="9" style="11"/>
    <col min="10" max="10" width="21.25" style="2" customWidth="1"/>
  </cols>
  <sheetData>
    <row r="1" spans="1:14" ht="78" customHeight="1" thickTop="1" thickBot="1">
      <c r="A1" s="86" t="s">
        <v>352</v>
      </c>
      <c r="B1" s="87"/>
      <c r="C1" s="87"/>
      <c r="D1" s="87"/>
      <c r="E1" s="87"/>
      <c r="F1" s="87"/>
      <c r="G1" s="18"/>
      <c r="H1" s="19"/>
      <c r="I1" s="20"/>
      <c r="J1" s="21"/>
    </row>
    <row r="2" spans="1:14" ht="24" customHeight="1" thickTop="1" thickBot="1">
      <c r="A2" s="83" t="s">
        <v>327</v>
      </c>
      <c r="B2" s="84"/>
      <c r="C2" s="84"/>
      <c r="D2" s="84"/>
      <c r="E2" s="84"/>
      <c r="F2" s="84"/>
      <c r="G2" s="84"/>
      <c r="H2" s="84"/>
      <c r="I2" s="84"/>
      <c r="J2" s="85"/>
    </row>
    <row r="3" spans="1:14" ht="22.5" thickTop="1" thickBot="1">
      <c r="A3" s="40" t="s">
        <v>0</v>
      </c>
      <c r="B3" s="39" t="s">
        <v>170</v>
      </c>
      <c r="C3" s="106" t="s">
        <v>354</v>
      </c>
      <c r="D3" s="106"/>
      <c r="E3" s="106"/>
      <c r="F3" s="106"/>
      <c r="G3" s="106"/>
      <c r="H3" s="106"/>
      <c r="I3" s="107"/>
      <c r="J3" s="22"/>
      <c r="K3" s="3"/>
      <c r="L3" s="3"/>
    </row>
    <row r="4" spans="1:14" ht="22.5" thickTop="1" thickBot="1">
      <c r="A4" s="103" t="s">
        <v>298</v>
      </c>
      <c r="B4" s="104"/>
      <c r="C4" s="104"/>
      <c r="D4" s="104"/>
      <c r="E4" s="104"/>
      <c r="F4" s="104"/>
      <c r="G4" s="104"/>
      <c r="H4" s="104"/>
      <c r="I4" s="105"/>
      <c r="J4" s="38"/>
      <c r="K4" s="3"/>
      <c r="L4" s="3"/>
    </row>
    <row r="5" spans="1:14" ht="15.75" thickTop="1" thickBot="1">
      <c r="A5" s="114" t="s">
        <v>0</v>
      </c>
      <c r="B5" s="111" t="s">
        <v>1</v>
      </c>
      <c r="C5" s="112"/>
      <c r="D5" s="91" t="s">
        <v>116</v>
      </c>
      <c r="E5" s="92"/>
      <c r="F5" s="92"/>
      <c r="G5" s="92"/>
      <c r="H5" s="92"/>
      <c r="I5" s="93"/>
      <c r="J5" s="4"/>
      <c r="K5" s="3"/>
      <c r="L5" s="3"/>
      <c r="M5" s="3"/>
      <c r="N5" s="3"/>
    </row>
    <row r="6" spans="1:14" ht="15.75" thickTop="1" thickBot="1">
      <c r="A6" s="114"/>
      <c r="B6" s="111"/>
      <c r="C6" s="113"/>
      <c r="D6" s="94"/>
      <c r="E6" s="95"/>
      <c r="F6" s="95"/>
      <c r="G6" s="95"/>
      <c r="H6" s="95"/>
      <c r="I6" s="96"/>
      <c r="J6" s="4"/>
      <c r="K6" s="3"/>
      <c r="L6" s="3"/>
      <c r="M6" s="3"/>
      <c r="N6" s="3"/>
    </row>
    <row r="7" spans="1:14" ht="16.5" thickTop="1" thickBot="1">
      <c r="A7" s="110" t="s">
        <v>119</v>
      </c>
      <c r="B7" s="110"/>
      <c r="C7" s="34" t="s">
        <v>2</v>
      </c>
      <c r="D7" s="68" t="s">
        <v>350</v>
      </c>
      <c r="E7" s="69"/>
      <c r="F7" s="69"/>
      <c r="G7" s="69"/>
      <c r="H7" s="69"/>
      <c r="I7" s="70"/>
      <c r="J7" s="4"/>
      <c r="K7" s="3"/>
      <c r="L7" s="3"/>
      <c r="M7" s="3"/>
      <c r="N7" s="3"/>
    </row>
    <row r="8" spans="1:14" ht="15.75" thickTop="1" thickBot="1">
      <c r="A8" s="6" t="s">
        <v>3</v>
      </c>
      <c r="B8" s="7" t="s">
        <v>4</v>
      </c>
      <c r="C8" s="23" t="s">
        <v>5</v>
      </c>
      <c r="D8" s="117" t="s">
        <v>353</v>
      </c>
      <c r="E8" s="117"/>
      <c r="F8" s="117"/>
      <c r="G8" s="117"/>
      <c r="H8" s="117"/>
      <c r="I8" s="117"/>
      <c r="J8" s="5"/>
      <c r="K8" s="3"/>
      <c r="L8" s="3"/>
      <c r="M8" s="3"/>
      <c r="N8" s="3"/>
    </row>
    <row r="9" spans="1:14" ht="16.5" thickTop="1" thickBot="1">
      <c r="A9" s="108" t="s">
        <v>299</v>
      </c>
      <c r="B9" s="108"/>
      <c r="C9" s="34" t="s">
        <v>2</v>
      </c>
      <c r="D9" s="34" t="s">
        <v>117</v>
      </c>
      <c r="E9" s="34" t="s">
        <v>118</v>
      </c>
      <c r="F9" s="34" t="s">
        <v>335</v>
      </c>
      <c r="G9" s="34" t="s">
        <v>336</v>
      </c>
      <c r="H9" s="34" t="s">
        <v>337</v>
      </c>
      <c r="I9" s="34" t="s">
        <v>341</v>
      </c>
      <c r="J9" s="5"/>
      <c r="K9" s="3"/>
      <c r="L9" s="3"/>
      <c r="M9" s="3"/>
      <c r="N9" s="3"/>
    </row>
    <row r="10" spans="1:14" ht="15.75" thickTop="1" thickBot="1">
      <c r="A10" s="6" t="s">
        <v>6</v>
      </c>
      <c r="B10" s="8" t="s">
        <v>251</v>
      </c>
      <c r="C10" s="23" t="s">
        <v>7</v>
      </c>
      <c r="D10" s="66">
        <f>F10*1.2/10</f>
        <v>60</v>
      </c>
      <c r="E10" s="5">
        <f>F10*1.1*5/10</f>
        <v>275</v>
      </c>
      <c r="F10" s="5">
        <v>500</v>
      </c>
      <c r="G10" s="5">
        <f>F10*0.8</f>
        <v>400</v>
      </c>
      <c r="H10" s="5">
        <f>F10*0.6</f>
        <v>300</v>
      </c>
      <c r="I10" s="5">
        <f>F10*0.5</f>
        <v>250</v>
      </c>
      <c r="J10" s="5"/>
      <c r="K10" s="3"/>
      <c r="L10" s="3"/>
      <c r="M10" s="3"/>
      <c r="N10" s="3"/>
    </row>
    <row r="11" spans="1:14" ht="15.75" thickTop="1" thickBot="1">
      <c r="A11" s="6" t="s">
        <v>8</v>
      </c>
      <c r="B11" s="7" t="s">
        <v>9</v>
      </c>
      <c r="C11" s="23" t="s">
        <v>10</v>
      </c>
      <c r="D11" s="66">
        <f>F11*1.2/10</f>
        <v>19.2</v>
      </c>
      <c r="E11" s="5">
        <f>F11*1.1*5/10</f>
        <v>88</v>
      </c>
      <c r="F11" s="5">
        <v>160</v>
      </c>
      <c r="G11" s="5">
        <f t="shared" ref="G11:G38" si="0">F11*0.8</f>
        <v>128</v>
      </c>
      <c r="H11" s="5">
        <f t="shared" ref="H11:H18" si="1">F11*0.6</f>
        <v>96</v>
      </c>
      <c r="I11" s="5">
        <f t="shared" ref="I11:I18" si="2">F11*0.5</f>
        <v>80</v>
      </c>
      <c r="J11" s="5"/>
      <c r="K11" s="3"/>
      <c r="L11" s="3"/>
      <c r="M11" s="3"/>
      <c r="N11" s="3"/>
    </row>
    <row r="12" spans="1:14" ht="15.75" thickTop="1" thickBot="1">
      <c r="A12" s="6" t="s">
        <v>11</v>
      </c>
      <c r="B12" s="7" t="s">
        <v>120</v>
      </c>
      <c r="C12" s="25" t="s">
        <v>12</v>
      </c>
      <c r="D12" s="66">
        <f>F12*1.2/10</f>
        <v>12</v>
      </c>
      <c r="E12" s="5">
        <f>F12*1.1*5/10</f>
        <v>55.000000000000014</v>
      </c>
      <c r="F12" s="5">
        <v>100</v>
      </c>
      <c r="G12" s="5">
        <f t="shared" si="0"/>
        <v>80</v>
      </c>
      <c r="H12" s="5">
        <f t="shared" si="1"/>
        <v>60</v>
      </c>
      <c r="I12" s="5">
        <f>F12*0.5</f>
        <v>50</v>
      </c>
      <c r="J12" s="5"/>
      <c r="K12" s="3"/>
      <c r="L12" s="3"/>
      <c r="M12" s="3"/>
      <c r="N12" s="3"/>
    </row>
    <row r="13" spans="1:14" ht="15.75" thickTop="1" thickBot="1">
      <c r="A13" s="6" t="s">
        <v>13</v>
      </c>
      <c r="B13" s="7" t="s">
        <v>14</v>
      </c>
      <c r="C13" s="23" t="s">
        <v>15</v>
      </c>
      <c r="D13" s="66">
        <f>F13*1.2/10</f>
        <v>12</v>
      </c>
      <c r="E13" s="5">
        <f>F13*1.1*5/10</f>
        <v>55.000000000000014</v>
      </c>
      <c r="F13" s="5">
        <v>100</v>
      </c>
      <c r="G13" s="5">
        <f t="shared" si="0"/>
        <v>80</v>
      </c>
      <c r="H13" s="5">
        <f t="shared" si="1"/>
        <v>60</v>
      </c>
      <c r="I13" s="5">
        <f t="shared" si="2"/>
        <v>50</v>
      </c>
      <c r="J13" s="5"/>
      <c r="K13" s="3"/>
      <c r="L13" s="3"/>
      <c r="M13" s="3"/>
      <c r="N13" s="3"/>
    </row>
    <row r="14" spans="1:14" ht="15.75" thickTop="1" thickBot="1">
      <c r="A14" s="6" t="s">
        <v>16</v>
      </c>
      <c r="B14" s="7" t="s">
        <v>121</v>
      </c>
      <c r="C14" s="23" t="s">
        <v>17</v>
      </c>
      <c r="D14" s="66">
        <f>F14*1.2/10</f>
        <v>18</v>
      </c>
      <c r="E14" s="5">
        <f>F14*1.1*5/10</f>
        <v>82.5</v>
      </c>
      <c r="F14" s="5">
        <v>150</v>
      </c>
      <c r="G14" s="5">
        <f t="shared" si="0"/>
        <v>120</v>
      </c>
      <c r="H14" s="5">
        <f t="shared" si="1"/>
        <v>90</v>
      </c>
      <c r="I14" s="5">
        <f t="shared" si="2"/>
        <v>75</v>
      </c>
      <c r="J14" s="5"/>
      <c r="K14" s="3"/>
      <c r="L14" s="3"/>
      <c r="M14" s="3"/>
      <c r="N14" s="3"/>
    </row>
    <row r="15" spans="1:14" ht="16.5" thickTop="1" thickBot="1">
      <c r="A15" s="108" t="s">
        <v>106</v>
      </c>
      <c r="B15" s="108"/>
      <c r="C15" s="34" t="s">
        <v>2</v>
      </c>
      <c r="D15" s="34" t="s">
        <v>117</v>
      </c>
      <c r="E15" s="34" t="s">
        <v>118</v>
      </c>
      <c r="F15" s="34" t="s">
        <v>335</v>
      </c>
      <c r="G15" s="34" t="s">
        <v>336</v>
      </c>
      <c r="H15" s="34" t="s">
        <v>337</v>
      </c>
      <c r="I15" s="34" t="s">
        <v>341</v>
      </c>
      <c r="J15" s="9"/>
      <c r="K15" s="3"/>
      <c r="L15" s="3"/>
      <c r="M15" s="3"/>
      <c r="N15" s="3"/>
    </row>
    <row r="16" spans="1:14" ht="14.25" customHeight="1" thickTop="1" thickBot="1">
      <c r="A16" s="5" t="s">
        <v>122</v>
      </c>
      <c r="B16" s="7" t="s">
        <v>123</v>
      </c>
      <c r="C16" s="25" t="s">
        <v>124</v>
      </c>
      <c r="D16" s="66">
        <f>F16*1.5/10</f>
        <v>120</v>
      </c>
      <c r="E16" s="5">
        <f>F16*1.2*5/10</f>
        <v>480</v>
      </c>
      <c r="F16" s="5">
        <v>800</v>
      </c>
      <c r="G16" s="5">
        <f t="shared" si="0"/>
        <v>640</v>
      </c>
      <c r="H16" s="5">
        <f t="shared" si="1"/>
        <v>480</v>
      </c>
      <c r="I16" s="5">
        <f t="shared" si="2"/>
        <v>400</v>
      </c>
      <c r="J16" s="9"/>
      <c r="K16" s="3"/>
      <c r="L16" s="3"/>
      <c r="M16" s="3"/>
      <c r="N16" s="3"/>
    </row>
    <row r="17" spans="1:14" ht="15.75" thickTop="1" thickBot="1">
      <c r="A17" s="5" t="s">
        <v>107</v>
      </c>
      <c r="B17" s="7" t="s">
        <v>108</v>
      </c>
      <c r="C17" s="23" t="s">
        <v>109</v>
      </c>
      <c r="D17" s="66">
        <f>F17*1.2/10</f>
        <v>39.6</v>
      </c>
      <c r="E17" s="5">
        <f>F17*1.1*5/10</f>
        <v>181.50000000000003</v>
      </c>
      <c r="F17" s="5">
        <v>330</v>
      </c>
      <c r="G17" s="5">
        <f t="shared" si="0"/>
        <v>264</v>
      </c>
      <c r="H17" s="5">
        <f t="shared" si="1"/>
        <v>198</v>
      </c>
      <c r="I17" s="5">
        <f t="shared" si="2"/>
        <v>165</v>
      </c>
      <c r="J17" s="5"/>
      <c r="K17" s="3"/>
      <c r="L17" s="3"/>
      <c r="M17" s="3"/>
      <c r="N17" s="3"/>
    </row>
    <row r="18" spans="1:14" ht="15.75" thickTop="1" thickBot="1">
      <c r="A18" s="6" t="s">
        <v>110</v>
      </c>
      <c r="B18" s="7" t="s">
        <v>125</v>
      </c>
      <c r="C18" s="25" t="s">
        <v>111</v>
      </c>
      <c r="D18" s="66">
        <f>F18*1.2/10</f>
        <v>19.2</v>
      </c>
      <c r="E18" s="5">
        <f>F18*1.1*5/10</f>
        <v>88</v>
      </c>
      <c r="F18" s="5">
        <v>160</v>
      </c>
      <c r="G18" s="5">
        <f t="shared" si="0"/>
        <v>128</v>
      </c>
      <c r="H18" s="5">
        <f t="shared" si="1"/>
        <v>96</v>
      </c>
      <c r="I18" s="5">
        <f t="shared" si="2"/>
        <v>80</v>
      </c>
      <c r="J18" s="5"/>
      <c r="K18" s="3"/>
      <c r="L18" s="3"/>
      <c r="M18" s="3"/>
      <c r="N18" s="3"/>
    </row>
    <row r="19" spans="1:14" ht="16.5" thickTop="1" thickBot="1">
      <c r="A19" s="108" t="s">
        <v>126</v>
      </c>
      <c r="B19" s="108"/>
      <c r="C19" s="34" t="s">
        <v>2</v>
      </c>
      <c r="D19" s="34" t="s">
        <v>117</v>
      </c>
      <c r="E19" s="34" t="s">
        <v>118</v>
      </c>
      <c r="F19" s="34" t="s">
        <v>335</v>
      </c>
      <c r="G19" s="34" t="s">
        <v>336</v>
      </c>
      <c r="H19" s="34" t="s">
        <v>337</v>
      </c>
      <c r="I19" s="34" t="s">
        <v>341</v>
      </c>
      <c r="J19" s="5"/>
      <c r="K19" s="3"/>
      <c r="L19" s="3"/>
      <c r="M19" s="3"/>
      <c r="N19" s="3"/>
    </row>
    <row r="20" spans="1:14" ht="15.75" thickTop="1" thickBot="1">
      <c r="A20" s="6" t="s">
        <v>18</v>
      </c>
      <c r="B20" s="7" t="s">
        <v>19</v>
      </c>
      <c r="C20" s="23" t="s">
        <v>127</v>
      </c>
      <c r="D20" s="66">
        <f t="shared" ref="D20:D28" si="3">F20*1.2/10</f>
        <v>120</v>
      </c>
      <c r="E20" s="5">
        <f t="shared" ref="E20:E28" si="4">F20*1.1*5/10</f>
        <v>550</v>
      </c>
      <c r="F20" s="5">
        <v>1000</v>
      </c>
      <c r="G20" s="5">
        <f t="shared" si="0"/>
        <v>800</v>
      </c>
      <c r="H20" s="5">
        <f t="shared" ref="H20:H28" si="5">F20*0.6</f>
        <v>600</v>
      </c>
      <c r="I20" s="5">
        <f t="shared" ref="I20:I28" si="6">F20*0.5</f>
        <v>500</v>
      </c>
      <c r="J20" s="5"/>
      <c r="K20" s="3"/>
      <c r="L20" s="3"/>
      <c r="M20" s="3"/>
      <c r="N20" s="3"/>
    </row>
    <row r="21" spans="1:14" ht="15.75" thickTop="1" thickBot="1">
      <c r="A21" s="6" t="s">
        <v>20</v>
      </c>
      <c r="B21" s="7" t="s">
        <v>21</v>
      </c>
      <c r="C21" s="23" t="s">
        <v>22</v>
      </c>
      <c r="D21" s="66">
        <f t="shared" si="3"/>
        <v>96</v>
      </c>
      <c r="E21" s="5">
        <f t="shared" si="4"/>
        <v>440.00000000000011</v>
      </c>
      <c r="F21" s="5">
        <v>800</v>
      </c>
      <c r="G21" s="5">
        <f t="shared" si="0"/>
        <v>640</v>
      </c>
      <c r="H21" s="5">
        <f t="shared" si="5"/>
        <v>480</v>
      </c>
      <c r="I21" s="5">
        <f t="shared" si="6"/>
        <v>400</v>
      </c>
      <c r="J21" s="5"/>
      <c r="K21" s="3"/>
      <c r="L21" s="3"/>
      <c r="M21" s="3"/>
      <c r="N21" s="3"/>
    </row>
    <row r="22" spans="1:14" ht="15.75" thickTop="1" thickBot="1">
      <c r="A22" s="6" t="s">
        <v>23</v>
      </c>
      <c r="B22" s="7" t="s">
        <v>24</v>
      </c>
      <c r="C22" s="25" t="s">
        <v>25</v>
      </c>
      <c r="D22" s="66">
        <f t="shared" si="3"/>
        <v>39.6</v>
      </c>
      <c r="E22" s="5">
        <f t="shared" si="4"/>
        <v>181.50000000000003</v>
      </c>
      <c r="F22" s="5">
        <v>330</v>
      </c>
      <c r="G22" s="5">
        <f t="shared" si="0"/>
        <v>264</v>
      </c>
      <c r="H22" s="5">
        <f t="shared" si="5"/>
        <v>198</v>
      </c>
      <c r="I22" s="5">
        <f t="shared" si="6"/>
        <v>165</v>
      </c>
      <c r="J22" s="5"/>
      <c r="K22" s="3"/>
      <c r="L22" s="3"/>
      <c r="M22" s="3"/>
      <c r="N22" s="3"/>
    </row>
    <row r="23" spans="1:14" ht="15.75" thickTop="1" thickBot="1">
      <c r="A23" s="6" t="s">
        <v>26</v>
      </c>
      <c r="B23" s="7" t="s">
        <v>27</v>
      </c>
      <c r="C23" s="23" t="s">
        <v>28</v>
      </c>
      <c r="D23" s="66">
        <f t="shared" si="3"/>
        <v>78</v>
      </c>
      <c r="E23" s="5">
        <f t="shared" si="4"/>
        <v>357.50000000000006</v>
      </c>
      <c r="F23" s="5">
        <v>650</v>
      </c>
      <c r="G23" s="5">
        <f t="shared" si="0"/>
        <v>520</v>
      </c>
      <c r="H23" s="5">
        <f t="shared" si="5"/>
        <v>390</v>
      </c>
      <c r="I23" s="5">
        <f t="shared" si="6"/>
        <v>325</v>
      </c>
      <c r="J23" s="5"/>
      <c r="K23" s="3"/>
      <c r="L23" s="3"/>
      <c r="M23" s="3"/>
      <c r="N23" s="3"/>
    </row>
    <row r="24" spans="1:14" ht="15.75" thickTop="1" thickBot="1">
      <c r="A24" s="5" t="s">
        <v>29</v>
      </c>
      <c r="B24" s="7" t="s">
        <v>30</v>
      </c>
      <c r="C24" s="23" t="s">
        <v>31</v>
      </c>
      <c r="D24" s="66">
        <f t="shared" si="3"/>
        <v>39.6</v>
      </c>
      <c r="E24" s="5">
        <f t="shared" si="4"/>
        <v>181.50000000000003</v>
      </c>
      <c r="F24" s="5">
        <v>330</v>
      </c>
      <c r="G24" s="5">
        <f t="shared" si="0"/>
        <v>264</v>
      </c>
      <c r="H24" s="5">
        <f t="shared" si="5"/>
        <v>198</v>
      </c>
      <c r="I24" s="5">
        <f t="shared" si="6"/>
        <v>165</v>
      </c>
      <c r="J24" s="5"/>
      <c r="K24" s="3"/>
      <c r="L24" s="3"/>
      <c r="M24" s="3"/>
      <c r="N24" s="3"/>
    </row>
    <row r="25" spans="1:14" ht="15.75" thickTop="1" thickBot="1">
      <c r="A25" s="5" t="s">
        <v>32</v>
      </c>
      <c r="B25" s="7" t="s">
        <v>33</v>
      </c>
      <c r="C25" s="25" t="s">
        <v>34</v>
      </c>
      <c r="D25" s="66">
        <f t="shared" si="3"/>
        <v>39.6</v>
      </c>
      <c r="E25" s="5">
        <f t="shared" si="4"/>
        <v>181.50000000000003</v>
      </c>
      <c r="F25" s="5">
        <v>330</v>
      </c>
      <c r="G25" s="5">
        <f t="shared" si="0"/>
        <v>264</v>
      </c>
      <c r="H25" s="5">
        <f t="shared" si="5"/>
        <v>198</v>
      </c>
      <c r="I25" s="5">
        <f t="shared" si="6"/>
        <v>165</v>
      </c>
      <c r="J25" s="5"/>
      <c r="K25" s="3"/>
      <c r="L25" s="3"/>
      <c r="M25" s="3"/>
      <c r="N25" s="3"/>
    </row>
    <row r="26" spans="1:14" s="1" customFormat="1" ht="15.75" thickTop="1" thickBot="1">
      <c r="A26" s="6" t="s">
        <v>35</v>
      </c>
      <c r="B26" s="7" t="s">
        <v>36</v>
      </c>
      <c r="C26" s="23" t="s">
        <v>37</v>
      </c>
      <c r="D26" s="66">
        <f t="shared" si="3"/>
        <v>78</v>
      </c>
      <c r="E26" s="5">
        <f t="shared" si="4"/>
        <v>357.50000000000006</v>
      </c>
      <c r="F26" s="5">
        <v>650</v>
      </c>
      <c r="G26" s="5">
        <f t="shared" si="0"/>
        <v>520</v>
      </c>
      <c r="H26" s="5">
        <f t="shared" si="5"/>
        <v>390</v>
      </c>
      <c r="I26" s="5">
        <f t="shared" si="6"/>
        <v>325</v>
      </c>
      <c r="J26" s="5"/>
      <c r="K26" s="3"/>
      <c r="L26" s="3"/>
      <c r="M26" s="3"/>
      <c r="N26" s="3"/>
    </row>
    <row r="27" spans="1:14" s="1" customFormat="1" ht="15.75" thickTop="1" thickBot="1">
      <c r="A27" s="10" t="s">
        <v>44</v>
      </c>
      <c r="B27" s="8" t="s">
        <v>45</v>
      </c>
      <c r="C27" s="23" t="s">
        <v>46</v>
      </c>
      <c r="D27" s="66">
        <f t="shared" si="3"/>
        <v>78</v>
      </c>
      <c r="E27" s="5">
        <f t="shared" si="4"/>
        <v>357.50000000000006</v>
      </c>
      <c r="F27" s="5">
        <v>650</v>
      </c>
      <c r="G27" s="5">
        <f t="shared" si="0"/>
        <v>520</v>
      </c>
      <c r="H27" s="5">
        <f t="shared" si="5"/>
        <v>390</v>
      </c>
      <c r="I27" s="5">
        <f t="shared" si="6"/>
        <v>325</v>
      </c>
      <c r="J27" s="5"/>
      <c r="K27" s="3"/>
      <c r="L27" s="3"/>
      <c r="M27" s="3"/>
      <c r="N27" s="3"/>
    </row>
    <row r="28" spans="1:14" s="17" customFormat="1" ht="17.25" customHeight="1" thickTop="1" thickBot="1">
      <c r="A28" s="12" t="s">
        <v>47</v>
      </c>
      <c r="B28" s="15" t="s">
        <v>48</v>
      </c>
      <c r="C28" s="28" t="s">
        <v>49</v>
      </c>
      <c r="D28" s="12">
        <f t="shared" si="3"/>
        <v>39.6</v>
      </c>
      <c r="E28" s="12">
        <f t="shared" si="4"/>
        <v>181.50000000000003</v>
      </c>
      <c r="F28" s="12">
        <v>330</v>
      </c>
      <c r="G28" s="12">
        <f t="shared" si="0"/>
        <v>264</v>
      </c>
      <c r="H28" s="12">
        <f t="shared" si="5"/>
        <v>198</v>
      </c>
      <c r="I28" s="12">
        <f t="shared" si="6"/>
        <v>165</v>
      </c>
      <c r="J28" s="12"/>
      <c r="K28" s="16"/>
      <c r="L28" s="16"/>
      <c r="M28" s="16"/>
      <c r="N28" s="16"/>
    </row>
    <row r="29" spans="1:14" ht="16.5" thickTop="1" thickBot="1">
      <c r="A29" s="108" t="s">
        <v>287</v>
      </c>
      <c r="B29" s="108"/>
      <c r="C29" s="34" t="s">
        <v>2</v>
      </c>
      <c r="D29" s="34" t="s">
        <v>117</v>
      </c>
      <c r="E29" s="34" t="s">
        <v>118</v>
      </c>
      <c r="F29" s="34" t="s">
        <v>335</v>
      </c>
      <c r="G29" s="34" t="s">
        <v>336</v>
      </c>
      <c r="H29" s="34" t="s">
        <v>337</v>
      </c>
      <c r="I29" s="34" t="s">
        <v>341</v>
      </c>
      <c r="J29" s="5"/>
      <c r="K29" s="3"/>
      <c r="L29" s="3"/>
      <c r="M29" s="3"/>
      <c r="N29" s="3"/>
    </row>
    <row r="30" spans="1:14" ht="15.75" thickTop="1" thickBot="1">
      <c r="A30" s="6" t="s">
        <v>38</v>
      </c>
      <c r="B30" s="7" t="s">
        <v>39</v>
      </c>
      <c r="C30" s="25" t="s">
        <v>366</v>
      </c>
      <c r="D30" s="66">
        <f>F30*1.2/10</f>
        <v>39.6</v>
      </c>
      <c r="E30" s="5">
        <f>F30*1.1*5/10</f>
        <v>181.50000000000003</v>
      </c>
      <c r="F30" s="5">
        <v>330</v>
      </c>
      <c r="G30" s="5">
        <f t="shared" si="0"/>
        <v>264</v>
      </c>
      <c r="H30" s="5">
        <f t="shared" ref="H30:H36" si="7">F30*0.6</f>
        <v>198</v>
      </c>
      <c r="I30" s="5">
        <f t="shared" ref="I30:I36" si="8">F30*0.5</f>
        <v>165</v>
      </c>
      <c r="J30" s="5"/>
      <c r="K30" s="3"/>
      <c r="L30" s="3"/>
      <c r="M30" s="3"/>
      <c r="N30" s="3"/>
    </row>
    <row r="31" spans="1:14" ht="15.75" thickTop="1" thickBot="1">
      <c r="A31" s="6" t="s">
        <v>128</v>
      </c>
      <c r="B31" s="7" t="s">
        <v>129</v>
      </c>
      <c r="C31" s="25" t="s">
        <v>300</v>
      </c>
      <c r="D31" s="66">
        <f>F31*1.2/10</f>
        <v>96</v>
      </c>
      <c r="E31" s="5">
        <f>F31*1.1*5/10</f>
        <v>440.00000000000011</v>
      </c>
      <c r="F31" s="5">
        <v>800</v>
      </c>
      <c r="G31" s="5">
        <f t="shared" si="0"/>
        <v>640</v>
      </c>
      <c r="H31" s="5">
        <f t="shared" si="7"/>
        <v>480</v>
      </c>
      <c r="I31" s="5">
        <f t="shared" si="8"/>
        <v>400</v>
      </c>
      <c r="J31" s="5"/>
      <c r="K31" s="3"/>
      <c r="L31" s="3"/>
      <c r="M31" s="3"/>
      <c r="N31" s="3"/>
    </row>
    <row r="32" spans="1:14" ht="15.75" thickTop="1" thickBot="1">
      <c r="A32" s="6" t="s">
        <v>130</v>
      </c>
      <c r="B32" s="7" t="s">
        <v>131</v>
      </c>
      <c r="C32" s="25" t="s">
        <v>132</v>
      </c>
      <c r="D32" s="64"/>
      <c r="E32" s="63"/>
      <c r="F32" s="5">
        <v>650</v>
      </c>
      <c r="G32" s="5">
        <f t="shared" si="0"/>
        <v>520</v>
      </c>
      <c r="H32" s="5">
        <f t="shared" si="7"/>
        <v>390</v>
      </c>
      <c r="I32" s="5">
        <f t="shared" si="8"/>
        <v>325</v>
      </c>
      <c r="J32" s="5"/>
      <c r="K32" s="3"/>
      <c r="L32" s="3"/>
      <c r="M32" s="3"/>
      <c r="N32" s="3"/>
    </row>
    <row r="33" spans="1:14" ht="15.75" thickTop="1" thickBot="1">
      <c r="A33" s="6" t="s">
        <v>133</v>
      </c>
      <c r="B33" s="7" t="s">
        <v>134</v>
      </c>
      <c r="C33" s="25" t="s">
        <v>135</v>
      </c>
      <c r="D33" s="66">
        <f>F33*1.2/10</f>
        <v>39.6</v>
      </c>
      <c r="E33" s="5">
        <f>F33*1.1*5/10</f>
        <v>181.50000000000003</v>
      </c>
      <c r="F33" s="5">
        <v>330</v>
      </c>
      <c r="G33" s="5">
        <f t="shared" si="0"/>
        <v>264</v>
      </c>
      <c r="H33" s="5">
        <f t="shared" si="7"/>
        <v>198</v>
      </c>
      <c r="I33" s="5">
        <f t="shared" si="8"/>
        <v>165</v>
      </c>
      <c r="J33" s="5"/>
      <c r="K33" s="3"/>
      <c r="L33" s="3"/>
      <c r="M33" s="3"/>
      <c r="N33" s="3"/>
    </row>
    <row r="34" spans="1:14" ht="15.75" thickTop="1" thickBot="1">
      <c r="A34" s="6" t="s">
        <v>361</v>
      </c>
      <c r="B34" s="7" t="s">
        <v>362</v>
      </c>
      <c r="C34" s="25" t="s">
        <v>363</v>
      </c>
      <c r="D34" s="66"/>
      <c r="E34" s="62"/>
      <c r="F34" s="62"/>
      <c r="G34" s="62"/>
      <c r="H34" s="62"/>
      <c r="I34" s="62"/>
      <c r="J34" s="62"/>
      <c r="K34" s="3"/>
      <c r="L34" s="3"/>
      <c r="M34" s="3"/>
      <c r="N34" s="3"/>
    </row>
    <row r="35" spans="1:14" ht="16.5" thickTop="1" thickBot="1">
      <c r="A35" s="108" t="s">
        <v>293</v>
      </c>
      <c r="B35" s="108"/>
      <c r="C35" s="34" t="s">
        <v>2</v>
      </c>
      <c r="D35" s="34" t="s">
        <v>117</v>
      </c>
      <c r="E35" s="34" t="s">
        <v>118</v>
      </c>
      <c r="F35" s="34" t="s">
        <v>335</v>
      </c>
      <c r="G35" s="34" t="s">
        <v>336</v>
      </c>
      <c r="H35" s="34" t="s">
        <v>337</v>
      </c>
      <c r="I35" s="34" t="s">
        <v>341</v>
      </c>
      <c r="J35" s="5"/>
      <c r="K35" s="3"/>
      <c r="L35" s="3"/>
      <c r="M35" s="3"/>
      <c r="N35" s="3"/>
    </row>
    <row r="36" spans="1:14" ht="15.75" thickTop="1" thickBot="1">
      <c r="A36" s="6" t="s">
        <v>41</v>
      </c>
      <c r="B36" s="7" t="s">
        <v>42</v>
      </c>
      <c r="C36" s="25" t="s">
        <v>43</v>
      </c>
      <c r="D36" s="66">
        <f>F36*1.2/10</f>
        <v>12</v>
      </c>
      <c r="E36" s="5">
        <f>F36*1.1*5/10</f>
        <v>55.000000000000014</v>
      </c>
      <c r="F36" s="5">
        <v>100</v>
      </c>
      <c r="G36" s="5">
        <f t="shared" si="0"/>
        <v>80</v>
      </c>
      <c r="H36" s="5">
        <f t="shared" si="7"/>
        <v>60</v>
      </c>
      <c r="I36" s="5">
        <f t="shared" si="8"/>
        <v>50</v>
      </c>
      <c r="J36" s="5"/>
      <c r="K36" s="3"/>
      <c r="L36" s="3"/>
      <c r="M36" s="3"/>
      <c r="N36" s="3"/>
    </row>
    <row r="37" spans="1:14" ht="16.5" thickTop="1" thickBot="1">
      <c r="A37" s="110" t="s">
        <v>291</v>
      </c>
      <c r="B37" s="110"/>
      <c r="C37" s="34" t="s">
        <v>2</v>
      </c>
      <c r="D37" s="34" t="s">
        <v>117</v>
      </c>
      <c r="E37" s="34" t="s">
        <v>118</v>
      </c>
      <c r="F37" s="34" t="s">
        <v>335</v>
      </c>
      <c r="G37" s="34" t="s">
        <v>336</v>
      </c>
      <c r="H37" s="34" t="s">
        <v>337</v>
      </c>
      <c r="I37" s="34" t="s">
        <v>341</v>
      </c>
      <c r="J37" s="5"/>
      <c r="K37" s="3"/>
      <c r="L37" s="3"/>
      <c r="M37" s="3"/>
      <c r="N37" s="3"/>
    </row>
    <row r="38" spans="1:14" ht="15.75" thickTop="1" thickBot="1">
      <c r="A38" s="6" t="s">
        <v>136</v>
      </c>
      <c r="B38" s="7" t="s">
        <v>137</v>
      </c>
      <c r="C38" s="25" t="s">
        <v>50</v>
      </c>
      <c r="D38" s="66">
        <f>F38*1.2/10</f>
        <v>60</v>
      </c>
      <c r="E38" s="5">
        <f>F38*1.1*5/10</f>
        <v>275</v>
      </c>
      <c r="F38" s="5">
        <v>500</v>
      </c>
      <c r="G38" s="5">
        <f t="shared" si="0"/>
        <v>400</v>
      </c>
      <c r="H38" s="5">
        <f>F38*0.6</f>
        <v>300</v>
      </c>
      <c r="I38" s="5">
        <f>F38*0.5</f>
        <v>250</v>
      </c>
      <c r="J38" s="5"/>
      <c r="K38" s="3"/>
      <c r="L38" s="3"/>
      <c r="M38" s="3"/>
      <c r="N38" s="3"/>
    </row>
    <row r="39" spans="1:14" ht="15.75" thickTop="1" thickBot="1">
      <c r="A39" s="6"/>
      <c r="B39" s="7"/>
      <c r="C39" s="34" t="s">
        <v>2</v>
      </c>
      <c r="D39" s="34" t="s">
        <v>338</v>
      </c>
      <c r="E39" s="34" t="s">
        <v>112</v>
      </c>
      <c r="F39" s="34" t="s">
        <v>113</v>
      </c>
      <c r="G39" s="34" t="s">
        <v>114</v>
      </c>
      <c r="H39" s="34" t="s">
        <v>115</v>
      </c>
      <c r="I39" s="34" t="s">
        <v>305</v>
      </c>
      <c r="J39" s="46"/>
      <c r="K39" s="3"/>
      <c r="L39" s="3"/>
      <c r="M39" s="3"/>
      <c r="N39" s="3"/>
    </row>
    <row r="40" spans="1:14" ht="22.5" customHeight="1" thickTop="1" thickBot="1">
      <c r="A40" s="6" t="s">
        <v>302</v>
      </c>
      <c r="B40" s="72" t="s">
        <v>304</v>
      </c>
      <c r="C40" s="77" t="s">
        <v>306</v>
      </c>
      <c r="D40" s="72">
        <v>500</v>
      </c>
      <c r="E40" s="72">
        <v>400</v>
      </c>
      <c r="F40" s="72">
        <v>350</v>
      </c>
      <c r="G40" s="72">
        <v>300</v>
      </c>
      <c r="H40" s="72">
        <v>275</v>
      </c>
      <c r="I40" s="72">
        <v>250</v>
      </c>
      <c r="J40" s="46"/>
      <c r="K40" s="3"/>
      <c r="L40" s="3"/>
      <c r="M40" s="3"/>
      <c r="N40" s="3"/>
    </row>
    <row r="41" spans="1:14" ht="18.75" customHeight="1" thickTop="1" thickBot="1">
      <c r="A41" s="6" t="s">
        <v>303</v>
      </c>
      <c r="B41" s="74"/>
      <c r="C41" s="79"/>
      <c r="D41" s="74"/>
      <c r="E41" s="74"/>
      <c r="F41" s="74"/>
      <c r="G41" s="74"/>
      <c r="H41" s="74"/>
      <c r="I41" s="74"/>
      <c r="J41" s="46"/>
      <c r="K41" s="3"/>
      <c r="L41" s="3"/>
      <c r="M41" s="3"/>
      <c r="N41" s="3"/>
    </row>
    <row r="42" spans="1:14" ht="23.25" customHeight="1" thickTop="1" thickBot="1">
      <c r="A42" s="88" t="s">
        <v>138</v>
      </c>
      <c r="B42" s="89"/>
      <c r="C42" s="89"/>
      <c r="D42" s="89"/>
      <c r="E42" s="89"/>
      <c r="F42" s="89"/>
      <c r="G42" s="89"/>
      <c r="H42" s="89"/>
      <c r="I42" s="90"/>
      <c r="J42" s="42"/>
      <c r="K42" s="3"/>
      <c r="L42" s="3"/>
      <c r="M42" s="3"/>
      <c r="N42" s="3"/>
    </row>
    <row r="43" spans="1:14" ht="15.75" thickTop="1" thickBot="1">
      <c r="A43" s="111" t="s">
        <v>0</v>
      </c>
      <c r="B43" s="111" t="s">
        <v>1</v>
      </c>
      <c r="C43" s="116"/>
      <c r="D43" s="118" t="s">
        <v>351</v>
      </c>
      <c r="E43" s="118"/>
      <c r="F43" s="118"/>
      <c r="G43" s="118"/>
      <c r="H43" s="118"/>
      <c r="I43" s="118"/>
      <c r="J43" s="10"/>
      <c r="K43" s="3"/>
      <c r="L43" s="3"/>
      <c r="M43" s="3"/>
      <c r="N43" s="3"/>
    </row>
    <row r="44" spans="1:14" ht="15.75" thickTop="1" thickBot="1">
      <c r="A44" s="111"/>
      <c r="B44" s="111"/>
      <c r="C44" s="116"/>
      <c r="D44" s="35" t="s">
        <v>339</v>
      </c>
      <c r="E44" s="35" t="s">
        <v>139</v>
      </c>
      <c r="F44" s="35" t="s">
        <v>140</v>
      </c>
      <c r="G44" s="35" t="s">
        <v>141</v>
      </c>
      <c r="H44" s="35" t="s">
        <v>142</v>
      </c>
      <c r="I44" s="35" t="s">
        <v>340</v>
      </c>
      <c r="J44" s="10"/>
      <c r="K44" s="3"/>
      <c r="L44" s="3"/>
      <c r="M44" s="3"/>
      <c r="N44" s="3"/>
    </row>
    <row r="45" spans="1:14" ht="16.5" thickTop="1" thickBot="1">
      <c r="A45" s="108" t="s">
        <v>294</v>
      </c>
      <c r="B45" s="108"/>
      <c r="C45" s="34" t="s">
        <v>2</v>
      </c>
      <c r="D45" s="35" t="s">
        <v>338</v>
      </c>
      <c r="E45" s="35" t="s">
        <v>112</v>
      </c>
      <c r="F45" s="35" t="s">
        <v>113</v>
      </c>
      <c r="G45" s="35" t="s">
        <v>114</v>
      </c>
      <c r="H45" s="35" t="s">
        <v>115</v>
      </c>
      <c r="I45" s="34" t="s">
        <v>305</v>
      </c>
      <c r="J45" s="10"/>
      <c r="K45" s="3"/>
      <c r="L45" s="3"/>
      <c r="M45" s="3"/>
      <c r="N45" s="3"/>
    </row>
    <row r="46" spans="1:14" s="1" customFormat="1" ht="27" thickTop="1" thickBot="1">
      <c r="A46" s="5" t="s">
        <v>51</v>
      </c>
      <c r="B46" s="7" t="s">
        <v>52</v>
      </c>
      <c r="C46" s="23" t="s">
        <v>7</v>
      </c>
      <c r="D46" s="66">
        <v>130</v>
      </c>
      <c r="E46" s="5">
        <f>D46*0.8</f>
        <v>104</v>
      </c>
      <c r="F46" s="5">
        <f>D46*0.7</f>
        <v>91</v>
      </c>
      <c r="G46" s="5">
        <f>D46*0.6</f>
        <v>78</v>
      </c>
      <c r="H46" s="5">
        <f>D46*0.55</f>
        <v>71.5</v>
      </c>
      <c r="I46" s="5">
        <f>D46*0.5</f>
        <v>65</v>
      </c>
      <c r="J46" s="5"/>
      <c r="K46" s="14"/>
      <c r="L46" s="14"/>
      <c r="M46" s="14"/>
      <c r="N46" s="14"/>
    </row>
    <row r="47" spans="1:14" ht="15.75" thickTop="1" thickBot="1">
      <c r="A47" s="6" t="s">
        <v>53</v>
      </c>
      <c r="B47" s="8" t="s">
        <v>54</v>
      </c>
      <c r="C47" s="23" t="s">
        <v>55</v>
      </c>
      <c r="D47" s="10">
        <v>240</v>
      </c>
      <c r="E47" s="10">
        <v>225</v>
      </c>
      <c r="F47" s="10">
        <v>216</v>
      </c>
      <c r="G47" s="10">
        <v>210</v>
      </c>
      <c r="H47" s="10">
        <v>203</v>
      </c>
      <c r="I47" s="10">
        <v>200</v>
      </c>
      <c r="J47" s="5"/>
      <c r="K47" s="3"/>
      <c r="L47" s="3"/>
      <c r="M47" s="3"/>
      <c r="N47" s="3"/>
    </row>
    <row r="48" spans="1:14" ht="16.5" thickTop="1" thickBot="1">
      <c r="A48" s="108" t="s">
        <v>126</v>
      </c>
      <c r="B48" s="108"/>
      <c r="C48" s="37"/>
      <c r="D48" s="29"/>
      <c r="E48" s="30"/>
      <c r="F48" s="31"/>
      <c r="G48" s="32"/>
      <c r="H48" s="33"/>
      <c r="I48" s="4"/>
      <c r="J48" s="5"/>
      <c r="K48" s="3"/>
      <c r="L48" s="3"/>
      <c r="M48" s="3"/>
      <c r="N48" s="3"/>
    </row>
    <row r="49" spans="1:14" ht="27" thickTop="1" thickBot="1">
      <c r="A49" s="5" t="s">
        <v>143</v>
      </c>
      <c r="B49" s="7" t="s">
        <v>144</v>
      </c>
      <c r="C49" s="23" t="s">
        <v>46</v>
      </c>
      <c r="D49" s="66">
        <v>330</v>
      </c>
      <c r="E49" s="5">
        <f>D49*0.8</f>
        <v>264</v>
      </c>
      <c r="F49" s="5">
        <f>D49*0.7</f>
        <v>230.99999999999997</v>
      </c>
      <c r="G49" s="5">
        <f>D49*0.6</f>
        <v>198</v>
      </c>
      <c r="H49" s="5">
        <f>D49*0.55</f>
        <v>181.50000000000003</v>
      </c>
      <c r="I49" s="5">
        <f>D49*0.5</f>
        <v>165</v>
      </c>
      <c r="J49" s="5"/>
      <c r="K49" s="3"/>
      <c r="L49" s="3"/>
      <c r="M49" s="3"/>
      <c r="N49" s="3"/>
    </row>
    <row r="50" spans="1:14" ht="23.25" customHeight="1" thickTop="1" thickBot="1">
      <c r="A50" s="75" t="s">
        <v>145</v>
      </c>
      <c r="B50" s="76"/>
      <c r="C50" s="76"/>
      <c r="D50" s="76"/>
      <c r="E50" s="76"/>
      <c r="F50" s="76"/>
      <c r="G50" s="76"/>
      <c r="H50" s="76"/>
      <c r="I50" s="76"/>
      <c r="J50" s="43"/>
      <c r="K50" s="3"/>
      <c r="L50" s="3"/>
      <c r="M50" s="3"/>
      <c r="N50" s="3"/>
    </row>
    <row r="51" spans="1:14" ht="15.75" customHeight="1" thickTop="1" thickBot="1">
      <c r="A51" s="111" t="s">
        <v>0</v>
      </c>
      <c r="B51" s="111" t="s">
        <v>1</v>
      </c>
      <c r="C51" s="116"/>
      <c r="D51" s="97" t="s">
        <v>288</v>
      </c>
      <c r="E51" s="98"/>
      <c r="F51" s="98"/>
      <c r="G51" s="98"/>
      <c r="H51" s="98"/>
      <c r="I51" s="99"/>
      <c r="J51" s="5"/>
      <c r="K51" s="3"/>
      <c r="L51" s="3"/>
      <c r="M51" s="3"/>
      <c r="N51" s="3"/>
    </row>
    <row r="52" spans="1:14" ht="7.5" customHeight="1" thickTop="1" thickBot="1">
      <c r="A52" s="111"/>
      <c r="B52" s="111"/>
      <c r="C52" s="116"/>
      <c r="D52" s="100"/>
      <c r="E52" s="101"/>
      <c r="F52" s="101"/>
      <c r="G52" s="101"/>
      <c r="H52" s="101"/>
      <c r="I52" s="102"/>
      <c r="J52" s="5"/>
      <c r="K52" s="3"/>
      <c r="L52" s="3"/>
      <c r="M52" s="3"/>
      <c r="N52" s="3"/>
    </row>
    <row r="53" spans="1:14" ht="15" customHeight="1" thickTop="1" thickBot="1">
      <c r="A53" s="108" t="s">
        <v>294</v>
      </c>
      <c r="B53" s="108"/>
      <c r="C53" s="34" t="s">
        <v>2</v>
      </c>
      <c r="D53" s="35" t="s">
        <v>338</v>
      </c>
      <c r="E53" s="35" t="s">
        <v>112</v>
      </c>
      <c r="F53" s="35" t="s">
        <v>113</v>
      </c>
      <c r="G53" s="35" t="s">
        <v>114</v>
      </c>
      <c r="H53" s="35" t="s">
        <v>115</v>
      </c>
      <c r="I53" s="34" t="s">
        <v>305</v>
      </c>
      <c r="J53" s="5"/>
      <c r="K53" s="3"/>
      <c r="L53" s="3"/>
      <c r="M53" s="3"/>
      <c r="N53" s="3"/>
    </row>
    <row r="54" spans="1:14" ht="27" customHeight="1" thickTop="1" thickBot="1">
      <c r="A54" s="5" t="s">
        <v>252</v>
      </c>
      <c r="B54" s="72" t="s">
        <v>289</v>
      </c>
      <c r="C54" s="77" t="s">
        <v>7</v>
      </c>
      <c r="D54" s="72">
        <v>160</v>
      </c>
      <c r="E54" s="72">
        <f t="shared" ref="E54:E58" si="9">D54*0.8</f>
        <v>128</v>
      </c>
      <c r="F54" s="72">
        <f t="shared" ref="F54:F58" si="10">D54*0.7</f>
        <v>112</v>
      </c>
      <c r="G54" s="72">
        <f t="shared" ref="G54:G58" si="11">D54*0.6</f>
        <v>96</v>
      </c>
      <c r="H54" s="72">
        <f t="shared" ref="H54:H58" si="12">D54*0.55</f>
        <v>88</v>
      </c>
      <c r="I54" s="72">
        <f t="shared" ref="I54:I58" si="13">D54*0.5</f>
        <v>80</v>
      </c>
      <c r="J54" s="72"/>
      <c r="K54" s="3"/>
      <c r="L54" s="3"/>
      <c r="M54" s="3"/>
      <c r="N54" s="3"/>
    </row>
    <row r="55" spans="1:14" ht="15.75" thickTop="1" thickBot="1">
      <c r="A55" s="5" t="s">
        <v>253</v>
      </c>
      <c r="B55" s="73"/>
      <c r="C55" s="78"/>
      <c r="D55" s="73"/>
      <c r="E55" s="73"/>
      <c r="F55" s="73"/>
      <c r="G55" s="73"/>
      <c r="H55" s="73"/>
      <c r="I55" s="73"/>
      <c r="J55" s="73"/>
      <c r="K55" s="3"/>
      <c r="L55" s="3"/>
      <c r="M55" s="3"/>
      <c r="N55" s="3"/>
    </row>
    <row r="56" spans="1:14" ht="15.75" thickTop="1" thickBot="1">
      <c r="A56" s="5" t="s">
        <v>254</v>
      </c>
      <c r="B56" s="73"/>
      <c r="C56" s="78"/>
      <c r="D56" s="73"/>
      <c r="E56" s="73"/>
      <c r="F56" s="73"/>
      <c r="G56" s="73"/>
      <c r="H56" s="73"/>
      <c r="I56" s="73"/>
      <c r="J56" s="73"/>
      <c r="K56" s="3"/>
      <c r="L56" s="3"/>
      <c r="M56" s="3"/>
      <c r="N56" s="3"/>
    </row>
    <row r="57" spans="1:14" ht="15.75" thickTop="1" thickBot="1">
      <c r="A57" s="5" t="s">
        <v>255</v>
      </c>
      <c r="B57" s="74"/>
      <c r="C57" s="79"/>
      <c r="D57" s="74"/>
      <c r="E57" s="74"/>
      <c r="F57" s="74"/>
      <c r="G57" s="74"/>
      <c r="H57" s="74"/>
      <c r="I57" s="74"/>
      <c r="J57" s="74"/>
      <c r="K57" s="3"/>
      <c r="L57" s="3"/>
      <c r="M57" s="3"/>
      <c r="N57" s="3"/>
    </row>
    <row r="58" spans="1:14" s="1" customFormat="1" ht="27" customHeight="1" thickTop="1" thickBot="1">
      <c r="A58" s="5" t="s">
        <v>146</v>
      </c>
      <c r="B58" s="72" t="s">
        <v>290</v>
      </c>
      <c r="C58" s="77" t="s">
        <v>17</v>
      </c>
      <c r="D58" s="72">
        <v>160</v>
      </c>
      <c r="E58" s="72">
        <f t="shared" si="9"/>
        <v>128</v>
      </c>
      <c r="F58" s="72">
        <f t="shared" si="10"/>
        <v>112</v>
      </c>
      <c r="G58" s="72">
        <f t="shared" si="11"/>
        <v>96</v>
      </c>
      <c r="H58" s="72">
        <f t="shared" si="12"/>
        <v>88</v>
      </c>
      <c r="I58" s="72">
        <f t="shared" si="13"/>
        <v>80</v>
      </c>
      <c r="J58" s="5"/>
      <c r="K58" s="14"/>
      <c r="L58" s="14"/>
      <c r="M58" s="14"/>
      <c r="N58" s="14"/>
    </row>
    <row r="59" spans="1:14" s="1" customFormat="1" ht="25.5" customHeight="1" thickTop="1" thickBot="1">
      <c r="A59" s="5" t="s">
        <v>147</v>
      </c>
      <c r="B59" s="74"/>
      <c r="C59" s="79"/>
      <c r="D59" s="74"/>
      <c r="E59" s="74"/>
      <c r="F59" s="74"/>
      <c r="G59" s="74"/>
      <c r="H59" s="74"/>
      <c r="I59" s="74"/>
      <c r="J59" s="5"/>
      <c r="K59" s="14"/>
      <c r="L59" s="14"/>
      <c r="M59" s="14"/>
      <c r="N59" s="14"/>
    </row>
    <row r="60" spans="1:14" ht="16.5" thickTop="1" thickBot="1">
      <c r="A60" s="108" t="s">
        <v>106</v>
      </c>
      <c r="B60" s="108"/>
      <c r="C60" s="34" t="s">
        <v>2</v>
      </c>
      <c r="D60" s="35" t="s">
        <v>338</v>
      </c>
      <c r="E60" s="35" t="s">
        <v>112</v>
      </c>
      <c r="F60" s="35" t="s">
        <v>113</v>
      </c>
      <c r="G60" s="35" t="s">
        <v>114</v>
      </c>
      <c r="H60" s="35" t="s">
        <v>115</v>
      </c>
      <c r="I60" s="34" t="s">
        <v>305</v>
      </c>
      <c r="J60" s="5"/>
      <c r="K60" s="3"/>
      <c r="L60" s="3"/>
      <c r="M60" s="3"/>
      <c r="N60" s="3"/>
    </row>
    <row r="61" spans="1:14" s="1" customFormat="1" ht="27" thickTop="1" thickBot="1">
      <c r="A61" s="5" t="s">
        <v>148</v>
      </c>
      <c r="B61" s="72" t="s">
        <v>324</v>
      </c>
      <c r="C61" s="77" t="s">
        <v>149</v>
      </c>
      <c r="D61" s="72">
        <v>200</v>
      </c>
      <c r="E61" s="72">
        <f>D61*0.8</f>
        <v>160</v>
      </c>
      <c r="F61" s="72">
        <f>D61*0.7</f>
        <v>140</v>
      </c>
      <c r="G61" s="72">
        <f>D61*0.6</f>
        <v>120</v>
      </c>
      <c r="H61" s="72">
        <f>D61*0.55</f>
        <v>110.00000000000001</v>
      </c>
      <c r="I61" s="72">
        <f>D61*0.5</f>
        <v>100</v>
      </c>
      <c r="J61" s="5"/>
      <c r="K61" s="14"/>
      <c r="L61" s="14"/>
      <c r="M61" s="14"/>
      <c r="N61" s="14"/>
    </row>
    <row r="62" spans="1:14" s="1" customFormat="1" ht="27" thickTop="1" thickBot="1">
      <c r="A62" s="5" t="s">
        <v>150</v>
      </c>
      <c r="B62" s="73"/>
      <c r="C62" s="78"/>
      <c r="D62" s="73"/>
      <c r="E62" s="73"/>
      <c r="F62" s="73"/>
      <c r="G62" s="73"/>
      <c r="H62" s="73"/>
      <c r="I62" s="73"/>
      <c r="J62" s="5"/>
      <c r="K62" s="14"/>
      <c r="L62" s="14"/>
      <c r="M62" s="14"/>
      <c r="N62" s="14"/>
    </row>
    <row r="63" spans="1:14" s="1" customFormat="1" ht="27" thickTop="1" thickBot="1">
      <c r="A63" s="5" t="s">
        <v>151</v>
      </c>
      <c r="B63" s="73"/>
      <c r="C63" s="78"/>
      <c r="D63" s="73"/>
      <c r="E63" s="73"/>
      <c r="F63" s="73"/>
      <c r="G63" s="73"/>
      <c r="H63" s="73"/>
      <c r="I63" s="73"/>
      <c r="J63" s="5"/>
      <c r="K63" s="14"/>
      <c r="L63" s="14"/>
      <c r="M63" s="14"/>
      <c r="N63" s="14"/>
    </row>
    <row r="64" spans="1:14" s="1" customFormat="1" ht="27" thickTop="1" thickBot="1">
      <c r="A64" s="5" t="s">
        <v>152</v>
      </c>
      <c r="B64" s="74"/>
      <c r="C64" s="79"/>
      <c r="D64" s="74"/>
      <c r="E64" s="74"/>
      <c r="F64" s="74"/>
      <c r="G64" s="74"/>
      <c r="H64" s="74"/>
      <c r="I64" s="74"/>
      <c r="J64" s="5"/>
      <c r="K64" s="14"/>
      <c r="L64" s="14"/>
      <c r="M64" s="14"/>
      <c r="N64" s="14"/>
    </row>
    <row r="65" spans="1:14" ht="15.75" thickTop="1" thickBot="1">
      <c r="A65" s="6" t="s">
        <v>153</v>
      </c>
      <c r="B65" s="72" t="s">
        <v>154</v>
      </c>
      <c r="C65" s="77" t="s">
        <v>155</v>
      </c>
      <c r="D65" s="72">
        <v>200</v>
      </c>
      <c r="E65" s="72">
        <f t="shared" ref="E65" si="14">D65*0.8</f>
        <v>160</v>
      </c>
      <c r="F65" s="72">
        <f t="shared" ref="F65" si="15">D65*0.7</f>
        <v>140</v>
      </c>
      <c r="G65" s="72">
        <f t="shared" ref="G65" si="16">D65*0.6</f>
        <v>120</v>
      </c>
      <c r="H65" s="72">
        <f t="shared" ref="H65" si="17">D65*0.55</f>
        <v>110.00000000000001</v>
      </c>
      <c r="I65" s="72">
        <f t="shared" ref="I65" si="18">D65*0.5</f>
        <v>100</v>
      </c>
      <c r="J65" s="5"/>
      <c r="K65" s="3"/>
      <c r="L65" s="3"/>
      <c r="M65" s="3"/>
      <c r="N65" s="3"/>
    </row>
    <row r="66" spans="1:14" s="1" customFormat="1" ht="15.75" thickTop="1" thickBot="1">
      <c r="A66" s="5" t="s">
        <v>156</v>
      </c>
      <c r="B66" s="73"/>
      <c r="C66" s="78"/>
      <c r="D66" s="73"/>
      <c r="E66" s="73"/>
      <c r="F66" s="73"/>
      <c r="G66" s="73"/>
      <c r="H66" s="73"/>
      <c r="I66" s="73"/>
      <c r="J66" s="5"/>
      <c r="K66" s="14"/>
      <c r="L66" s="14"/>
      <c r="M66" s="14"/>
      <c r="N66" s="14"/>
    </row>
    <row r="67" spans="1:14" ht="15.75" thickTop="1" thickBot="1">
      <c r="A67" s="6" t="s">
        <v>157</v>
      </c>
      <c r="B67" s="73"/>
      <c r="C67" s="78"/>
      <c r="D67" s="73"/>
      <c r="E67" s="73"/>
      <c r="F67" s="73"/>
      <c r="G67" s="73"/>
      <c r="H67" s="73"/>
      <c r="I67" s="73"/>
      <c r="J67" s="5"/>
      <c r="K67" s="3"/>
      <c r="L67" s="3"/>
      <c r="M67" s="3"/>
      <c r="N67" s="3"/>
    </row>
    <row r="68" spans="1:14" s="1" customFormat="1" ht="15.75" thickTop="1" thickBot="1">
      <c r="A68" s="5" t="s">
        <v>158</v>
      </c>
      <c r="B68" s="74"/>
      <c r="C68" s="79"/>
      <c r="D68" s="74"/>
      <c r="E68" s="74"/>
      <c r="F68" s="74"/>
      <c r="G68" s="74"/>
      <c r="H68" s="74"/>
      <c r="I68" s="74"/>
      <c r="J68" s="5"/>
      <c r="K68" s="14"/>
      <c r="L68" s="14"/>
      <c r="M68" s="14"/>
      <c r="N68" s="14"/>
    </row>
    <row r="69" spans="1:14" ht="15.75" thickTop="1" thickBot="1">
      <c r="A69" s="4" t="s">
        <v>256</v>
      </c>
      <c r="B69" s="7" t="s">
        <v>318</v>
      </c>
      <c r="C69" s="23" t="s">
        <v>301</v>
      </c>
      <c r="D69" s="66">
        <v>150</v>
      </c>
      <c r="E69" s="45">
        <v>120</v>
      </c>
      <c r="F69" s="45">
        <v>105</v>
      </c>
      <c r="G69" s="45">
        <v>90</v>
      </c>
      <c r="H69" s="45">
        <v>83</v>
      </c>
      <c r="I69" s="45">
        <v>75</v>
      </c>
      <c r="J69" s="5"/>
      <c r="K69" s="3"/>
      <c r="L69" s="3"/>
      <c r="M69" s="3"/>
      <c r="N69" s="3"/>
    </row>
    <row r="70" spans="1:14" s="49" customFormat="1" ht="15.75" thickTop="1" thickBot="1">
      <c r="A70" s="53" t="s">
        <v>328</v>
      </c>
      <c r="B70" s="72" t="s">
        <v>323</v>
      </c>
      <c r="C70" s="77" t="s">
        <v>109</v>
      </c>
      <c r="D70" s="80">
        <v>150</v>
      </c>
      <c r="E70" s="52"/>
      <c r="F70" s="52"/>
      <c r="G70" s="52"/>
      <c r="H70" s="52"/>
      <c r="I70" s="52"/>
      <c r="J70" s="52"/>
    </row>
    <row r="71" spans="1:14" s="49" customFormat="1" ht="15.75" thickTop="1" thickBot="1">
      <c r="A71" s="53" t="s">
        <v>329</v>
      </c>
      <c r="B71" s="73"/>
      <c r="C71" s="78"/>
      <c r="D71" s="81"/>
      <c r="E71" s="52"/>
      <c r="F71" s="52"/>
      <c r="G71" s="52"/>
      <c r="H71" s="52"/>
      <c r="I71" s="52"/>
      <c r="J71" s="52"/>
    </row>
    <row r="72" spans="1:14" s="49" customFormat="1" ht="15.75" thickTop="1" thickBot="1">
      <c r="A72" s="53" t="s">
        <v>330</v>
      </c>
      <c r="B72" s="73"/>
      <c r="C72" s="78"/>
      <c r="D72" s="81"/>
      <c r="E72" s="52"/>
      <c r="F72" s="52"/>
      <c r="G72" s="52"/>
      <c r="H72" s="52"/>
      <c r="I72" s="52"/>
      <c r="J72" s="52"/>
    </row>
    <row r="73" spans="1:14" s="49" customFormat="1" ht="15.75" thickTop="1" thickBot="1">
      <c r="A73" s="53" t="s">
        <v>331</v>
      </c>
      <c r="B73" s="74"/>
      <c r="C73" s="79"/>
      <c r="D73" s="82"/>
      <c r="E73" s="52"/>
      <c r="F73" s="52"/>
      <c r="G73" s="52"/>
      <c r="H73" s="52"/>
      <c r="I73" s="52"/>
      <c r="J73" s="52"/>
    </row>
    <row r="74" spans="1:14" ht="16.5" thickTop="1" thickBot="1">
      <c r="A74" s="108" t="s">
        <v>287</v>
      </c>
      <c r="B74" s="108"/>
      <c r="C74" s="34" t="s">
        <v>2</v>
      </c>
      <c r="D74" s="35" t="s">
        <v>338</v>
      </c>
      <c r="E74" s="35" t="s">
        <v>112</v>
      </c>
      <c r="F74" s="35" t="s">
        <v>113</v>
      </c>
      <c r="G74" s="35" t="s">
        <v>114</v>
      </c>
      <c r="H74" s="35" t="s">
        <v>115</v>
      </c>
      <c r="I74" s="34" t="s">
        <v>305</v>
      </c>
      <c r="J74" s="5"/>
      <c r="K74" s="3"/>
      <c r="L74" s="3"/>
      <c r="M74" s="3"/>
      <c r="N74" s="3"/>
    </row>
    <row r="75" spans="1:14" s="27" customFormat="1" ht="16.5" thickTop="1" thickBot="1">
      <c r="A75" s="6" t="s">
        <v>257</v>
      </c>
      <c r="B75" s="72" t="s">
        <v>56</v>
      </c>
      <c r="C75" s="77" t="s">
        <v>40</v>
      </c>
      <c r="D75" s="72">
        <v>75</v>
      </c>
      <c r="E75" s="72">
        <v>60</v>
      </c>
      <c r="F75" s="72">
        <v>52.5</v>
      </c>
      <c r="G75" s="72">
        <v>45</v>
      </c>
      <c r="H75" s="72">
        <v>41.25</v>
      </c>
      <c r="I75" s="72">
        <v>37.5</v>
      </c>
      <c r="J75" s="72"/>
      <c r="K75" s="26"/>
      <c r="L75" s="26"/>
      <c r="M75" s="26"/>
      <c r="N75" s="26"/>
    </row>
    <row r="76" spans="1:14" s="27" customFormat="1" ht="15.75" customHeight="1" thickTop="1" thickBot="1">
      <c r="A76" s="6" t="s">
        <v>329</v>
      </c>
      <c r="B76" s="73"/>
      <c r="C76" s="78"/>
      <c r="D76" s="73"/>
      <c r="E76" s="73"/>
      <c r="F76" s="73"/>
      <c r="G76" s="73"/>
      <c r="H76" s="73"/>
      <c r="I76" s="73"/>
      <c r="J76" s="73"/>
      <c r="K76" s="26"/>
      <c r="L76" s="26"/>
      <c r="M76" s="26"/>
      <c r="N76" s="26"/>
    </row>
    <row r="77" spans="1:14" s="27" customFormat="1" ht="16.5" thickTop="1" thickBot="1">
      <c r="A77" s="6" t="s">
        <v>258</v>
      </c>
      <c r="B77" s="73"/>
      <c r="C77" s="78"/>
      <c r="D77" s="73"/>
      <c r="E77" s="73"/>
      <c r="F77" s="73"/>
      <c r="G77" s="73"/>
      <c r="H77" s="73"/>
      <c r="I77" s="73"/>
      <c r="J77" s="73"/>
      <c r="K77" s="26"/>
      <c r="L77" s="26"/>
      <c r="M77" s="26"/>
      <c r="N77" s="26"/>
    </row>
    <row r="78" spans="1:14" s="27" customFormat="1" ht="16.5" thickTop="1" thickBot="1">
      <c r="A78" s="6" t="s">
        <v>259</v>
      </c>
      <c r="B78" s="74"/>
      <c r="C78" s="79"/>
      <c r="D78" s="74"/>
      <c r="E78" s="74"/>
      <c r="F78" s="74"/>
      <c r="G78" s="74"/>
      <c r="H78" s="74"/>
      <c r="I78" s="74"/>
      <c r="J78" s="74"/>
      <c r="K78" s="26"/>
      <c r="L78" s="26"/>
      <c r="M78" s="26"/>
      <c r="N78" s="26"/>
    </row>
    <row r="79" spans="1:14" s="27" customFormat="1" ht="16.5" thickTop="1" thickBot="1">
      <c r="A79" s="6" t="s">
        <v>316</v>
      </c>
      <c r="B79" s="72" t="s">
        <v>319</v>
      </c>
      <c r="C79" s="77" t="s">
        <v>320</v>
      </c>
      <c r="D79" s="72">
        <v>100</v>
      </c>
      <c r="E79" s="72">
        <v>80</v>
      </c>
      <c r="F79" s="72">
        <v>70</v>
      </c>
      <c r="G79" s="72">
        <v>60</v>
      </c>
      <c r="H79" s="72">
        <v>55</v>
      </c>
      <c r="I79" s="72">
        <v>50</v>
      </c>
      <c r="J79" s="72"/>
      <c r="K79" s="26"/>
      <c r="L79" s="26"/>
      <c r="M79" s="26"/>
      <c r="N79" s="26"/>
    </row>
    <row r="80" spans="1:14" s="27" customFormat="1" ht="16.5" thickTop="1" thickBot="1">
      <c r="A80" s="6" t="s">
        <v>317</v>
      </c>
      <c r="B80" s="115"/>
      <c r="C80" s="79"/>
      <c r="D80" s="74"/>
      <c r="E80" s="74"/>
      <c r="F80" s="74"/>
      <c r="G80" s="74"/>
      <c r="H80" s="74"/>
      <c r="I80" s="74"/>
      <c r="J80" s="74"/>
      <c r="K80" s="26"/>
      <c r="L80" s="26"/>
      <c r="M80" s="26"/>
      <c r="N80" s="26"/>
    </row>
    <row r="81" spans="1:14" ht="16.5" thickTop="1" thickBot="1">
      <c r="A81" s="108" t="s">
        <v>295</v>
      </c>
      <c r="B81" s="108"/>
      <c r="C81" s="34" t="s">
        <v>2</v>
      </c>
      <c r="D81" s="35" t="s">
        <v>338</v>
      </c>
      <c r="E81" s="35" t="s">
        <v>112</v>
      </c>
      <c r="F81" s="35" t="s">
        <v>113</v>
      </c>
      <c r="G81" s="35" t="s">
        <v>114</v>
      </c>
      <c r="H81" s="35" t="s">
        <v>115</v>
      </c>
      <c r="I81" s="34" t="s">
        <v>305</v>
      </c>
      <c r="J81" s="5"/>
      <c r="K81" s="3"/>
      <c r="L81" s="3"/>
      <c r="M81" s="3"/>
      <c r="N81" s="3"/>
    </row>
    <row r="82" spans="1:14" s="17" customFormat="1" ht="16.5" customHeight="1" thickTop="1" thickBot="1">
      <c r="A82" s="12" t="s">
        <v>260</v>
      </c>
      <c r="B82" s="72" t="s">
        <v>57</v>
      </c>
      <c r="C82" s="77" t="s">
        <v>58</v>
      </c>
      <c r="D82" s="72">
        <v>140</v>
      </c>
      <c r="E82" s="72">
        <f t="shared" ref="E82" si="19">D82*0.8</f>
        <v>112</v>
      </c>
      <c r="F82" s="72">
        <f t="shared" ref="F82" si="20">D82*0.7</f>
        <v>98</v>
      </c>
      <c r="G82" s="72">
        <f t="shared" ref="G82" si="21">D82*0.6</f>
        <v>84</v>
      </c>
      <c r="H82" s="72">
        <f t="shared" ref="H82" si="22">D82*0.55</f>
        <v>77</v>
      </c>
      <c r="I82" s="72">
        <f t="shared" ref="I82" si="23">D82*0.5</f>
        <v>70</v>
      </c>
      <c r="J82" s="72"/>
      <c r="K82" s="16"/>
      <c r="L82" s="16"/>
      <c r="M82" s="16"/>
      <c r="N82" s="16"/>
    </row>
    <row r="83" spans="1:14" s="17" customFormat="1" ht="18" customHeight="1" thickTop="1" thickBot="1">
      <c r="A83" s="12" t="s">
        <v>59</v>
      </c>
      <c r="B83" s="74"/>
      <c r="C83" s="79"/>
      <c r="D83" s="74"/>
      <c r="E83" s="74"/>
      <c r="F83" s="74"/>
      <c r="G83" s="74"/>
      <c r="H83" s="74"/>
      <c r="I83" s="74"/>
      <c r="J83" s="74"/>
      <c r="K83" s="16"/>
      <c r="L83" s="16"/>
      <c r="M83" s="16"/>
      <c r="N83" s="16"/>
    </row>
    <row r="84" spans="1:14" s="17" customFormat="1" ht="27" customHeight="1" thickTop="1" thickBot="1">
      <c r="A84" s="52" t="s">
        <v>333</v>
      </c>
      <c r="B84" s="56" t="s">
        <v>332</v>
      </c>
      <c r="C84" s="51" t="s">
        <v>334</v>
      </c>
      <c r="D84" s="65">
        <v>250</v>
      </c>
      <c r="E84" s="50">
        <v>200</v>
      </c>
      <c r="F84" s="50">
        <v>175</v>
      </c>
      <c r="G84" s="50">
        <v>150</v>
      </c>
      <c r="H84" s="50">
        <v>137.5</v>
      </c>
      <c r="I84" s="50">
        <v>125</v>
      </c>
      <c r="J84" s="50"/>
      <c r="K84" s="16"/>
      <c r="L84" s="16"/>
      <c r="M84" s="16"/>
      <c r="N84" s="16"/>
    </row>
    <row r="85" spans="1:14" s="17" customFormat="1" ht="16.5" thickTop="1" thickBot="1">
      <c r="A85" s="109" t="s">
        <v>126</v>
      </c>
      <c r="B85" s="109"/>
      <c r="C85" s="36" t="s">
        <v>2</v>
      </c>
      <c r="D85" s="36" t="s">
        <v>338</v>
      </c>
      <c r="E85" s="36" t="s">
        <v>112</v>
      </c>
      <c r="F85" s="36" t="s">
        <v>113</v>
      </c>
      <c r="G85" s="36" t="s">
        <v>114</v>
      </c>
      <c r="H85" s="36" t="s">
        <v>115</v>
      </c>
      <c r="I85" s="34" t="s">
        <v>305</v>
      </c>
      <c r="J85" s="12"/>
      <c r="K85" s="16"/>
      <c r="L85" s="16"/>
      <c r="M85" s="16"/>
      <c r="N85" s="16"/>
    </row>
    <row r="86" spans="1:14" ht="27" customHeight="1" thickTop="1" thickBot="1">
      <c r="A86" s="5" t="s">
        <v>60</v>
      </c>
      <c r="B86" s="122" t="s">
        <v>61</v>
      </c>
      <c r="C86" s="77" t="s">
        <v>46</v>
      </c>
      <c r="D86" s="72">
        <v>500</v>
      </c>
      <c r="E86" s="72">
        <f>D86*0.8</f>
        <v>400</v>
      </c>
      <c r="F86" s="72">
        <f>D86*0.7</f>
        <v>350</v>
      </c>
      <c r="G86" s="72">
        <f>D86*0.6</f>
        <v>300</v>
      </c>
      <c r="H86" s="72">
        <f>D86*0.55</f>
        <v>275</v>
      </c>
      <c r="I86" s="72">
        <f>D86*0.5</f>
        <v>250</v>
      </c>
      <c r="J86" s="72"/>
      <c r="K86" s="3"/>
      <c r="L86" s="3"/>
      <c r="M86" s="3"/>
      <c r="N86" s="3"/>
    </row>
    <row r="87" spans="1:14" ht="15.75" thickTop="1" thickBot="1">
      <c r="A87" s="5" t="s">
        <v>62</v>
      </c>
      <c r="B87" s="124"/>
      <c r="C87" s="78"/>
      <c r="D87" s="73"/>
      <c r="E87" s="73"/>
      <c r="F87" s="73"/>
      <c r="G87" s="73"/>
      <c r="H87" s="73"/>
      <c r="I87" s="73"/>
      <c r="J87" s="73"/>
      <c r="K87" s="3"/>
      <c r="L87" s="3"/>
      <c r="M87" s="3"/>
      <c r="N87" s="3"/>
    </row>
    <row r="88" spans="1:14" ht="15.75" thickTop="1" thickBot="1">
      <c r="A88" s="5" t="s">
        <v>261</v>
      </c>
      <c r="B88" s="124"/>
      <c r="C88" s="78"/>
      <c r="D88" s="73"/>
      <c r="E88" s="73"/>
      <c r="F88" s="73"/>
      <c r="G88" s="73"/>
      <c r="H88" s="73"/>
      <c r="I88" s="73"/>
      <c r="J88" s="73"/>
      <c r="K88" s="3"/>
      <c r="L88" s="3"/>
      <c r="M88" s="3"/>
      <c r="N88" s="3"/>
    </row>
    <row r="89" spans="1:14" ht="15.75" thickTop="1" thickBot="1">
      <c r="A89" s="5" t="s">
        <v>262</v>
      </c>
      <c r="B89" s="124"/>
      <c r="C89" s="78"/>
      <c r="D89" s="73"/>
      <c r="E89" s="73"/>
      <c r="F89" s="73"/>
      <c r="G89" s="73"/>
      <c r="H89" s="73"/>
      <c r="I89" s="73"/>
      <c r="J89" s="73"/>
      <c r="K89" s="3"/>
      <c r="L89" s="3"/>
      <c r="M89" s="3"/>
      <c r="N89" s="3"/>
    </row>
    <row r="90" spans="1:14" ht="15.75" thickTop="1" thickBot="1">
      <c r="A90" s="5" t="s">
        <v>263</v>
      </c>
      <c r="B90" s="125"/>
      <c r="C90" s="79"/>
      <c r="D90" s="74"/>
      <c r="E90" s="74"/>
      <c r="F90" s="74"/>
      <c r="G90" s="74"/>
      <c r="H90" s="74"/>
      <c r="I90" s="74"/>
      <c r="J90" s="74"/>
      <c r="K90" s="3"/>
      <c r="L90" s="3"/>
      <c r="M90" s="3"/>
      <c r="N90" s="3"/>
    </row>
    <row r="91" spans="1:14" ht="27" customHeight="1" thickTop="1" thickBot="1">
      <c r="A91" s="5" t="s">
        <v>264</v>
      </c>
      <c r="B91" s="122" t="s">
        <v>159</v>
      </c>
      <c r="C91" s="77" t="s">
        <v>160</v>
      </c>
      <c r="D91" s="72">
        <v>300</v>
      </c>
      <c r="E91" s="72">
        <f t="shared" ref="E91:E98" si="24">D91*0.8</f>
        <v>240</v>
      </c>
      <c r="F91" s="72">
        <f t="shared" ref="F91" si="25">D91*0.7</f>
        <v>210</v>
      </c>
      <c r="G91" s="72">
        <f t="shared" ref="G91" si="26">D91*0.6</f>
        <v>180</v>
      </c>
      <c r="H91" s="72">
        <f t="shared" ref="H91" si="27">D91*0.55</f>
        <v>165</v>
      </c>
      <c r="I91" s="72">
        <f t="shared" ref="I91" si="28">D91*0.5</f>
        <v>150</v>
      </c>
      <c r="J91" s="72"/>
      <c r="K91" s="3"/>
      <c r="L91" s="3"/>
      <c r="M91" s="3"/>
      <c r="N91" s="3"/>
    </row>
    <row r="92" spans="1:14" ht="15.75" thickTop="1" thickBot="1">
      <c r="A92" s="5" t="s">
        <v>265</v>
      </c>
      <c r="B92" s="124"/>
      <c r="C92" s="78"/>
      <c r="D92" s="73"/>
      <c r="E92" s="73"/>
      <c r="F92" s="73"/>
      <c r="G92" s="73"/>
      <c r="H92" s="73"/>
      <c r="I92" s="73"/>
      <c r="J92" s="73"/>
      <c r="K92" s="3"/>
      <c r="L92" s="3"/>
      <c r="M92" s="3"/>
      <c r="N92" s="3"/>
    </row>
    <row r="93" spans="1:14" ht="15.75" thickTop="1" thickBot="1">
      <c r="A93" s="5" t="s">
        <v>266</v>
      </c>
      <c r="B93" s="124"/>
      <c r="C93" s="78"/>
      <c r="D93" s="73"/>
      <c r="E93" s="73"/>
      <c r="F93" s="73"/>
      <c r="G93" s="73"/>
      <c r="H93" s="73"/>
      <c r="I93" s="73"/>
      <c r="J93" s="73"/>
      <c r="K93" s="3"/>
      <c r="L93" s="3"/>
      <c r="M93" s="3"/>
      <c r="N93" s="3"/>
    </row>
    <row r="94" spans="1:14" ht="15.75" thickTop="1" thickBot="1">
      <c r="A94" s="5" t="s">
        <v>267</v>
      </c>
      <c r="B94" s="125"/>
      <c r="C94" s="79"/>
      <c r="D94" s="74"/>
      <c r="E94" s="74"/>
      <c r="F94" s="74"/>
      <c r="G94" s="74"/>
      <c r="H94" s="74"/>
      <c r="I94" s="74"/>
      <c r="J94" s="74"/>
      <c r="K94" s="3"/>
      <c r="L94" s="3"/>
      <c r="M94" s="3"/>
      <c r="N94" s="3"/>
    </row>
    <row r="95" spans="1:14" s="49" customFormat="1" ht="15.75" thickTop="1" thickBot="1">
      <c r="A95" s="55" t="s">
        <v>325</v>
      </c>
      <c r="B95" s="122" t="s">
        <v>322</v>
      </c>
      <c r="C95" s="77" t="s">
        <v>22</v>
      </c>
      <c r="D95" s="80">
        <v>200</v>
      </c>
      <c r="E95" s="54"/>
      <c r="F95" s="54"/>
      <c r="G95" s="54"/>
      <c r="H95" s="54"/>
      <c r="I95" s="54"/>
      <c r="J95" s="54"/>
    </row>
    <row r="96" spans="1:14" s="49" customFormat="1" ht="15.75" thickTop="1" thickBot="1">
      <c r="A96" s="55" t="s">
        <v>326</v>
      </c>
      <c r="B96" s="123"/>
      <c r="C96" s="79"/>
      <c r="D96" s="82"/>
      <c r="E96" s="54"/>
      <c r="F96" s="54"/>
      <c r="G96" s="54"/>
      <c r="H96" s="54"/>
      <c r="I96" s="54"/>
      <c r="J96" s="54"/>
    </row>
    <row r="97" spans="1:14" ht="16.5" thickTop="1" thickBot="1">
      <c r="A97" s="110" t="s">
        <v>291</v>
      </c>
      <c r="B97" s="110"/>
      <c r="C97" s="36" t="s">
        <v>2</v>
      </c>
      <c r="D97" s="36" t="s">
        <v>338</v>
      </c>
      <c r="E97" s="36" t="s">
        <v>112</v>
      </c>
      <c r="F97" s="36" t="s">
        <v>113</v>
      </c>
      <c r="G97" s="36" t="s">
        <v>114</v>
      </c>
      <c r="H97" s="36" t="s">
        <v>115</v>
      </c>
      <c r="I97" s="34" t="s">
        <v>305</v>
      </c>
      <c r="J97" s="5"/>
      <c r="K97" s="3"/>
      <c r="L97" s="3"/>
      <c r="M97" s="3"/>
      <c r="N97" s="3"/>
    </row>
    <row r="98" spans="1:14" ht="15.75" thickTop="1" thickBot="1">
      <c r="A98" s="5" t="s">
        <v>268</v>
      </c>
      <c r="B98" s="122" t="s">
        <v>69</v>
      </c>
      <c r="C98" s="77" t="s">
        <v>50</v>
      </c>
      <c r="D98" s="72">
        <v>160</v>
      </c>
      <c r="E98" s="72">
        <f t="shared" si="24"/>
        <v>128</v>
      </c>
      <c r="F98" s="72">
        <f>D98*0.7</f>
        <v>112</v>
      </c>
      <c r="G98" s="72">
        <f>D98*0.6</f>
        <v>96</v>
      </c>
      <c r="H98" s="72">
        <f>D98*0.55</f>
        <v>88</v>
      </c>
      <c r="I98" s="72">
        <f>D98*0.5</f>
        <v>80</v>
      </c>
      <c r="J98" s="72"/>
      <c r="K98" s="3"/>
      <c r="L98" s="3"/>
      <c r="M98" s="3"/>
      <c r="N98" s="3"/>
    </row>
    <row r="99" spans="1:14" ht="15.75" thickTop="1" thickBot="1">
      <c r="A99" s="5" t="s">
        <v>269</v>
      </c>
      <c r="B99" s="124"/>
      <c r="C99" s="78"/>
      <c r="D99" s="73"/>
      <c r="E99" s="73"/>
      <c r="F99" s="73"/>
      <c r="G99" s="73"/>
      <c r="H99" s="73"/>
      <c r="I99" s="73"/>
      <c r="J99" s="73"/>
      <c r="K99" s="3"/>
      <c r="L99" s="3"/>
      <c r="M99" s="3"/>
      <c r="N99" s="3"/>
    </row>
    <row r="100" spans="1:14" ht="15.75" thickTop="1" thickBot="1">
      <c r="A100" s="5" t="s">
        <v>270</v>
      </c>
      <c r="B100" s="125"/>
      <c r="C100" s="79"/>
      <c r="D100" s="74"/>
      <c r="E100" s="74"/>
      <c r="F100" s="74"/>
      <c r="G100" s="74"/>
      <c r="H100" s="74"/>
      <c r="I100" s="74"/>
      <c r="J100" s="74"/>
      <c r="K100" s="3"/>
      <c r="L100" s="3"/>
      <c r="M100" s="3"/>
      <c r="N100" s="3"/>
    </row>
    <row r="101" spans="1:14" ht="22.5" thickTop="1" thickBot="1">
      <c r="A101" s="75" t="s">
        <v>161</v>
      </c>
      <c r="B101" s="76"/>
      <c r="C101" s="76"/>
      <c r="D101" s="76"/>
      <c r="E101" s="76"/>
      <c r="F101" s="76"/>
      <c r="G101" s="76"/>
      <c r="H101" s="76"/>
      <c r="I101" s="76"/>
      <c r="J101" s="44"/>
      <c r="K101" s="3"/>
      <c r="L101" s="3"/>
      <c r="M101" s="3"/>
      <c r="N101" s="3"/>
    </row>
    <row r="102" spans="1:14" ht="15.75" thickTop="1" thickBot="1">
      <c r="A102" s="25" t="s">
        <v>0</v>
      </c>
      <c r="B102" s="23" t="s">
        <v>162</v>
      </c>
      <c r="C102" s="35" t="s">
        <v>2</v>
      </c>
      <c r="D102" s="35" t="s">
        <v>347</v>
      </c>
      <c r="E102" s="35" t="s">
        <v>348</v>
      </c>
      <c r="F102" s="35" t="s">
        <v>163</v>
      </c>
      <c r="G102" s="34" t="s">
        <v>113</v>
      </c>
      <c r="H102" s="35" t="s">
        <v>114</v>
      </c>
      <c r="I102" s="35" t="s">
        <v>349</v>
      </c>
      <c r="J102" s="5"/>
      <c r="K102" s="3"/>
      <c r="L102" s="3"/>
      <c r="M102" s="3"/>
      <c r="N102" s="3"/>
    </row>
    <row r="103" spans="1:14" ht="15.75" thickTop="1" thickBot="1">
      <c r="A103" s="6" t="s">
        <v>70</v>
      </c>
      <c r="B103" s="7" t="s">
        <v>71</v>
      </c>
      <c r="C103" s="25" t="s">
        <v>72</v>
      </c>
      <c r="D103" s="66">
        <v>250</v>
      </c>
      <c r="E103" s="5">
        <f>D103*0.8</f>
        <v>200</v>
      </c>
      <c r="F103" s="5">
        <f>D103*0.7</f>
        <v>175</v>
      </c>
      <c r="G103" s="5">
        <f>D103*0.6</f>
        <v>150</v>
      </c>
      <c r="H103" s="5">
        <f>D103*0.55</f>
        <v>137.5</v>
      </c>
      <c r="I103" s="5">
        <f>D103*0.5</f>
        <v>125</v>
      </c>
      <c r="J103" s="5"/>
      <c r="K103" s="3"/>
      <c r="L103" s="3"/>
      <c r="M103" s="3"/>
      <c r="N103" s="3"/>
    </row>
    <row r="104" spans="1:14" ht="15.75" thickTop="1" thickBot="1">
      <c r="A104" s="6" t="s">
        <v>73</v>
      </c>
      <c r="B104" s="7" t="s">
        <v>74</v>
      </c>
      <c r="C104" s="25" t="s">
        <v>72</v>
      </c>
      <c r="D104" s="66">
        <v>250</v>
      </c>
      <c r="E104" s="5">
        <f t="shared" ref="E104:E118" si="29">D104*0.8</f>
        <v>200</v>
      </c>
      <c r="F104" s="5">
        <f t="shared" ref="F104:F118" si="30">D104*0.7</f>
        <v>175</v>
      </c>
      <c r="G104" s="5">
        <f t="shared" ref="G104:G118" si="31">D104*0.6</f>
        <v>150</v>
      </c>
      <c r="H104" s="5">
        <f t="shared" ref="H104:H118" si="32">D104*0.55</f>
        <v>137.5</v>
      </c>
      <c r="I104" s="5">
        <f t="shared" ref="I104:I118" si="33">D104*0.5</f>
        <v>125</v>
      </c>
      <c r="J104" s="5"/>
      <c r="K104" s="3"/>
      <c r="L104" s="3"/>
      <c r="M104" s="3"/>
      <c r="N104" s="3"/>
    </row>
    <row r="105" spans="1:14" ht="15.75" thickTop="1" thickBot="1">
      <c r="A105" s="6" t="s">
        <v>75</v>
      </c>
      <c r="B105" s="7" t="s">
        <v>76</v>
      </c>
      <c r="C105" s="25" t="s">
        <v>164</v>
      </c>
      <c r="D105" s="66">
        <v>250</v>
      </c>
      <c r="E105" s="5">
        <f t="shared" si="29"/>
        <v>200</v>
      </c>
      <c r="F105" s="5">
        <f t="shared" si="30"/>
        <v>175</v>
      </c>
      <c r="G105" s="5">
        <f t="shared" si="31"/>
        <v>150</v>
      </c>
      <c r="H105" s="5">
        <f t="shared" si="32"/>
        <v>137.5</v>
      </c>
      <c r="I105" s="5">
        <f t="shared" si="33"/>
        <v>125</v>
      </c>
      <c r="J105" s="5"/>
      <c r="K105" s="3"/>
      <c r="L105" s="3"/>
      <c r="M105" s="3"/>
      <c r="N105" s="3"/>
    </row>
    <row r="106" spans="1:14" ht="15.75" thickTop="1" thickBot="1">
      <c r="A106" s="6" t="s">
        <v>77</v>
      </c>
      <c r="B106" s="7" t="s">
        <v>78</v>
      </c>
      <c r="C106" s="23" t="s">
        <v>164</v>
      </c>
      <c r="D106" s="66">
        <v>250</v>
      </c>
      <c r="E106" s="5">
        <f t="shared" si="29"/>
        <v>200</v>
      </c>
      <c r="F106" s="5">
        <f t="shared" si="30"/>
        <v>175</v>
      </c>
      <c r="G106" s="5">
        <f t="shared" si="31"/>
        <v>150</v>
      </c>
      <c r="H106" s="5">
        <f t="shared" si="32"/>
        <v>137.5</v>
      </c>
      <c r="I106" s="5">
        <f t="shared" si="33"/>
        <v>125</v>
      </c>
      <c r="J106" s="5"/>
      <c r="K106" s="3"/>
      <c r="L106" s="3"/>
      <c r="M106" s="3"/>
      <c r="N106" s="3"/>
    </row>
    <row r="107" spans="1:14" ht="15.75" thickTop="1" thickBot="1">
      <c r="A107" s="6" t="s">
        <v>79</v>
      </c>
      <c r="B107" s="7" t="s">
        <v>165</v>
      </c>
      <c r="C107" s="25" t="s">
        <v>66</v>
      </c>
      <c r="D107" s="66">
        <v>300</v>
      </c>
      <c r="E107" s="5">
        <f t="shared" si="29"/>
        <v>240</v>
      </c>
      <c r="F107" s="5">
        <f t="shared" si="30"/>
        <v>210</v>
      </c>
      <c r="G107" s="5">
        <f t="shared" si="31"/>
        <v>180</v>
      </c>
      <c r="H107" s="5">
        <f t="shared" si="32"/>
        <v>165</v>
      </c>
      <c r="I107" s="5">
        <f t="shared" si="33"/>
        <v>150</v>
      </c>
      <c r="J107" s="5"/>
      <c r="K107" s="3"/>
      <c r="L107" s="3"/>
      <c r="M107" s="3"/>
      <c r="N107" s="3"/>
    </row>
    <row r="108" spans="1:14" ht="15.75" thickTop="1" thickBot="1">
      <c r="A108" s="6" t="s">
        <v>80</v>
      </c>
      <c r="B108" s="7" t="s">
        <v>166</v>
      </c>
      <c r="C108" s="25" t="s">
        <v>66</v>
      </c>
      <c r="D108" s="66">
        <v>300</v>
      </c>
      <c r="E108" s="5">
        <f t="shared" si="29"/>
        <v>240</v>
      </c>
      <c r="F108" s="5">
        <f t="shared" si="30"/>
        <v>210</v>
      </c>
      <c r="G108" s="5">
        <f t="shared" si="31"/>
        <v>180</v>
      </c>
      <c r="H108" s="5">
        <f t="shared" si="32"/>
        <v>165</v>
      </c>
      <c r="I108" s="5">
        <f t="shared" si="33"/>
        <v>150</v>
      </c>
      <c r="J108" s="5"/>
      <c r="K108" s="3"/>
      <c r="L108" s="3"/>
      <c r="M108" s="3"/>
      <c r="N108" s="3"/>
    </row>
    <row r="109" spans="1:14" ht="15.75" thickTop="1" thickBot="1">
      <c r="A109" s="6" t="s">
        <v>81</v>
      </c>
      <c r="B109" s="7" t="s">
        <v>82</v>
      </c>
      <c r="C109" s="23" t="s">
        <v>64</v>
      </c>
      <c r="D109" s="66">
        <v>300</v>
      </c>
      <c r="E109" s="5">
        <f t="shared" si="29"/>
        <v>240</v>
      </c>
      <c r="F109" s="5">
        <f t="shared" si="30"/>
        <v>210</v>
      </c>
      <c r="G109" s="5">
        <f t="shared" si="31"/>
        <v>180</v>
      </c>
      <c r="H109" s="5">
        <f t="shared" si="32"/>
        <v>165</v>
      </c>
      <c r="I109" s="5">
        <f t="shared" si="33"/>
        <v>150</v>
      </c>
      <c r="J109" s="5"/>
      <c r="K109" s="3"/>
      <c r="L109" s="3"/>
      <c r="M109" s="3"/>
      <c r="N109" s="3"/>
    </row>
    <row r="110" spans="1:14" ht="15.75" thickTop="1" thickBot="1">
      <c r="A110" s="6" t="s">
        <v>83</v>
      </c>
      <c r="B110" s="7" t="s">
        <v>84</v>
      </c>
      <c r="C110" s="23" t="s">
        <v>64</v>
      </c>
      <c r="D110" s="66">
        <v>300</v>
      </c>
      <c r="E110" s="5">
        <f t="shared" si="29"/>
        <v>240</v>
      </c>
      <c r="F110" s="5">
        <f t="shared" si="30"/>
        <v>210</v>
      </c>
      <c r="G110" s="5">
        <f t="shared" si="31"/>
        <v>180</v>
      </c>
      <c r="H110" s="5">
        <f t="shared" si="32"/>
        <v>165</v>
      </c>
      <c r="I110" s="5">
        <f t="shared" si="33"/>
        <v>150</v>
      </c>
      <c r="J110" s="5"/>
      <c r="K110" s="3"/>
      <c r="L110" s="3"/>
      <c r="M110" s="3"/>
      <c r="N110" s="3"/>
    </row>
    <row r="111" spans="1:14" s="17" customFormat="1" ht="16.5" customHeight="1" thickTop="1" thickBot="1">
      <c r="A111" s="12" t="s">
        <v>85</v>
      </c>
      <c r="B111" s="15" t="s">
        <v>86</v>
      </c>
      <c r="C111" s="28" t="s">
        <v>87</v>
      </c>
      <c r="D111" s="12">
        <v>200</v>
      </c>
      <c r="E111" s="12">
        <f t="shared" si="29"/>
        <v>160</v>
      </c>
      <c r="F111" s="12">
        <f t="shared" si="30"/>
        <v>140</v>
      </c>
      <c r="G111" s="12">
        <f t="shared" si="31"/>
        <v>120</v>
      </c>
      <c r="H111" s="12">
        <f t="shared" si="32"/>
        <v>110.00000000000001</v>
      </c>
      <c r="I111" s="12">
        <f t="shared" si="33"/>
        <v>100</v>
      </c>
      <c r="J111" s="12"/>
      <c r="K111" s="16"/>
      <c r="L111" s="16"/>
      <c r="M111" s="16"/>
      <c r="N111" s="16"/>
    </row>
    <row r="112" spans="1:14" s="17" customFormat="1" ht="17.25" customHeight="1" thickTop="1" thickBot="1">
      <c r="A112" s="12" t="s">
        <v>88</v>
      </c>
      <c r="B112" s="15" t="s">
        <v>167</v>
      </c>
      <c r="C112" s="28" t="s">
        <v>87</v>
      </c>
      <c r="D112" s="12">
        <v>200</v>
      </c>
      <c r="E112" s="12">
        <f t="shared" si="29"/>
        <v>160</v>
      </c>
      <c r="F112" s="12">
        <f t="shared" si="30"/>
        <v>140</v>
      </c>
      <c r="G112" s="12">
        <f t="shared" si="31"/>
        <v>120</v>
      </c>
      <c r="H112" s="12">
        <f t="shared" si="32"/>
        <v>110.00000000000001</v>
      </c>
      <c r="I112" s="12">
        <f t="shared" si="33"/>
        <v>100</v>
      </c>
      <c r="J112" s="12"/>
      <c r="K112" s="16"/>
      <c r="L112" s="16"/>
      <c r="M112" s="16"/>
      <c r="N112" s="16"/>
    </row>
    <row r="113" spans="1:14" s="17" customFormat="1" ht="17.25" customHeight="1" thickTop="1" thickBot="1">
      <c r="A113" s="12" t="s">
        <v>89</v>
      </c>
      <c r="B113" s="15" t="s">
        <v>168</v>
      </c>
      <c r="C113" s="28" t="s">
        <v>90</v>
      </c>
      <c r="D113" s="12">
        <v>200</v>
      </c>
      <c r="E113" s="12">
        <f t="shared" si="29"/>
        <v>160</v>
      </c>
      <c r="F113" s="12">
        <f t="shared" si="30"/>
        <v>140</v>
      </c>
      <c r="G113" s="12">
        <f t="shared" si="31"/>
        <v>120</v>
      </c>
      <c r="H113" s="12">
        <f t="shared" si="32"/>
        <v>110.00000000000001</v>
      </c>
      <c r="I113" s="12">
        <f t="shared" si="33"/>
        <v>100</v>
      </c>
      <c r="J113" s="12"/>
      <c r="K113" s="16"/>
      <c r="L113" s="16"/>
      <c r="M113" s="16"/>
      <c r="N113" s="16"/>
    </row>
    <row r="114" spans="1:14" s="17" customFormat="1" ht="16.5" customHeight="1" thickTop="1" thickBot="1">
      <c r="A114" s="12" t="s">
        <v>91</v>
      </c>
      <c r="B114" s="15" t="s">
        <v>105</v>
      </c>
      <c r="C114" s="28" t="s">
        <v>90</v>
      </c>
      <c r="D114" s="12">
        <v>200</v>
      </c>
      <c r="E114" s="12">
        <f t="shared" si="29"/>
        <v>160</v>
      </c>
      <c r="F114" s="12">
        <f t="shared" si="30"/>
        <v>140</v>
      </c>
      <c r="G114" s="12">
        <f t="shared" si="31"/>
        <v>120</v>
      </c>
      <c r="H114" s="12">
        <f t="shared" si="32"/>
        <v>110.00000000000001</v>
      </c>
      <c r="I114" s="12">
        <f t="shared" si="33"/>
        <v>100</v>
      </c>
      <c r="J114" s="12"/>
      <c r="K114" s="16"/>
      <c r="L114" s="16"/>
      <c r="M114" s="16"/>
      <c r="N114" s="16"/>
    </row>
    <row r="115" spans="1:14" s="17" customFormat="1" ht="15" customHeight="1" thickTop="1" thickBot="1">
      <c r="A115" s="12" t="s">
        <v>92</v>
      </c>
      <c r="B115" s="15" t="s">
        <v>93</v>
      </c>
      <c r="C115" s="28" t="s">
        <v>94</v>
      </c>
      <c r="D115" s="12">
        <v>250</v>
      </c>
      <c r="E115" s="12">
        <f t="shared" si="29"/>
        <v>200</v>
      </c>
      <c r="F115" s="12">
        <f t="shared" si="30"/>
        <v>175</v>
      </c>
      <c r="G115" s="12">
        <f t="shared" si="31"/>
        <v>150</v>
      </c>
      <c r="H115" s="12">
        <f t="shared" si="32"/>
        <v>137.5</v>
      </c>
      <c r="I115" s="12">
        <f t="shared" si="33"/>
        <v>125</v>
      </c>
      <c r="J115" s="12"/>
      <c r="K115" s="16"/>
      <c r="L115" s="16"/>
      <c r="M115" s="16"/>
      <c r="N115" s="16"/>
    </row>
    <row r="116" spans="1:14" s="17" customFormat="1" ht="16.5" customHeight="1" thickTop="1" thickBot="1">
      <c r="A116" s="12" t="s">
        <v>95</v>
      </c>
      <c r="B116" s="15" t="s">
        <v>96</v>
      </c>
      <c r="C116" s="28" t="s">
        <v>94</v>
      </c>
      <c r="D116" s="12">
        <v>250</v>
      </c>
      <c r="E116" s="12">
        <f t="shared" si="29"/>
        <v>200</v>
      </c>
      <c r="F116" s="12">
        <f t="shared" si="30"/>
        <v>175</v>
      </c>
      <c r="G116" s="12">
        <f t="shared" si="31"/>
        <v>150</v>
      </c>
      <c r="H116" s="12">
        <f t="shared" si="32"/>
        <v>137.5</v>
      </c>
      <c r="I116" s="12">
        <f t="shared" si="33"/>
        <v>125</v>
      </c>
      <c r="J116" s="12"/>
      <c r="K116" s="16"/>
      <c r="L116" s="16"/>
      <c r="M116" s="16"/>
      <c r="N116" s="16"/>
    </row>
    <row r="117" spans="1:14" ht="15.75" thickTop="1" thickBot="1">
      <c r="A117" s="6" t="s">
        <v>97</v>
      </c>
      <c r="B117" s="7" t="s">
        <v>98</v>
      </c>
      <c r="C117" s="23" t="s">
        <v>68</v>
      </c>
      <c r="D117" s="66">
        <v>300</v>
      </c>
      <c r="E117" s="5">
        <f t="shared" si="29"/>
        <v>240</v>
      </c>
      <c r="F117" s="5">
        <f t="shared" si="30"/>
        <v>210</v>
      </c>
      <c r="G117" s="5">
        <f t="shared" si="31"/>
        <v>180</v>
      </c>
      <c r="H117" s="5">
        <f t="shared" si="32"/>
        <v>165</v>
      </c>
      <c r="I117" s="5">
        <f t="shared" si="33"/>
        <v>150</v>
      </c>
      <c r="J117" s="5"/>
      <c r="K117" s="3"/>
      <c r="L117" s="3"/>
      <c r="M117" s="3"/>
      <c r="N117" s="3"/>
    </row>
    <row r="118" spans="1:14" ht="15.75" thickTop="1" thickBot="1">
      <c r="A118" s="6" t="s">
        <v>99</v>
      </c>
      <c r="B118" s="7" t="s">
        <v>100</v>
      </c>
      <c r="C118" s="23" t="s">
        <v>68</v>
      </c>
      <c r="D118" s="66">
        <v>300</v>
      </c>
      <c r="E118" s="5">
        <f t="shared" si="29"/>
        <v>240</v>
      </c>
      <c r="F118" s="5">
        <f t="shared" si="30"/>
        <v>210</v>
      </c>
      <c r="G118" s="5">
        <f t="shared" si="31"/>
        <v>180</v>
      </c>
      <c r="H118" s="5">
        <f t="shared" si="32"/>
        <v>165</v>
      </c>
      <c r="I118" s="5">
        <f t="shared" si="33"/>
        <v>150</v>
      </c>
      <c r="J118" s="5"/>
      <c r="K118" s="3"/>
      <c r="L118" s="3"/>
      <c r="M118" s="3"/>
      <c r="N118" s="3"/>
    </row>
    <row r="119" spans="1:14" ht="22.5" customHeight="1" thickTop="1" thickBot="1">
      <c r="A119" s="75" t="s">
        <v>169</v>
      </c>
      <c r="B119" s="76"/>
      <c r="C119" s="76"/>
      <c r="D119" s="76"/>
      <c r="E119" s="76"/>
      <c r="F119" s="76"/>
      <c r="G119" s="76"/>
      <c r="H119" s="76"/>
      <c r="I119" s="76"/>
      <c r="J119" s="44"/>
      <c r="K119" s="3"/>
      <c r="L119" s="3"/>
      <c r="M119" s="3"/>
      <c r="N119" s="3"/>
    </row>
    <row r="120" spans="1:14" ht="15.75" thickTop="1" thickBot="1">
      <c r="A120" s="25" t="s">
        <v>0</v>
      </c>
      <c r="B120" s="23" t="s">
        <v>170</v>
      </c>
      <c r="C120" s="35" t="s">
        <v>2</v>
      </c>
      <c r="D120" s="35" t="s">
        <v>347</v>
      </c>
      <c r="E120" s="35" t="s">
        <v>348</v>
      </c>
      <c r="F120" s="35" t="s">
        <v>163</v>
      </c>
      <c r="G120" s="34" t="s">
        <v>113</v>
      </c>
      <c r="H120" s="35" t="s">
        <v>114</v>
      </c>
      <c r="I120" s="35" t="s">
        <v>349</v>
      </c>
      <c r="J120" s="5"/>
      <c r="K120" s="3"/>
      <c r="L120" s="3"/>
      <c r="M120" s="3"/>
      <c r="N120" s="3"/>
    </row>
    <row r="121" spans="1:14" ht="15.75" thickTop="1" thickBot="1">
      <c r="A121" s="5" t="s">
        <v>271</v>
      </c>
      <c r="B121" s="7" t="s">
        <v>63</v>
      </c>
      <c r="C121" s="23" t="s">
        <v>64</v>
      </c>
      <c r="D121" s="66">
        <v>250</v>
      </c>
      <c r="E121" s="5">
        <f t="shared" ref="E121:E129" si="34">D121*0.8</f>
        <v>200</v>
      </c>
      <c r="F121" s="5">
        <f t="shared" ref="F121:F129" si="35">D121*0.7</f>
        <v>175</v>
      </c>
      <c r="G121" s="5">
        <f t="shared" ref="G121:G129" si="36">D121*0.6</f>
        <v>150</v>
      </c>
      <c r="H121" s="5">
        <f t="shared" ref="H121:H129" si="37">D121*0.55</f>
        <v>137.5</v>
      </c>
      <c r="I121" s="5">
        <f t="shared" ref="I121:I129" si="38">D121*0.5</f>
        <v>125</v>
      </c>
      <c r="J121" s="5"/>
      <c r="K121" s="3"/>
      <c r="L121" s="3"/>
      <c r="M121" s="3"/>
      <c r="N121" s="3"/>
    </row>
    <row r="122" spans="1:14" ht="15.75" thickTop="1" thickBot="1">
      <c r="A122" s="5" t="s">
        <v>272</v>
      </c>
      <c r="B122" s="7" t="s">
        <v>65</v>
      </c>
      <c r="C122" s="23" t="s">
        <v>66</v>
      </c>
      <c r="D122" s="66">
        <v>250</v>
      </c>
      <c r="E122" s="5">
        <f t="shared" si="34"/>
        <v>200</v>
      </c>
      <c r="F122" s="5">
        <f t="shared" si="35"/>
        <v>175</v>
      </c>
      <c r="G122" s="5">
        <f t="shared" si="36"/>
        <v>150</v>
      </c>
      <c r="H122" s="5">
        <f t="shared" si="37"/>
        <v>137.5</v>
      </c>
      <c r="I122" s="5">
        <f t="shared" si="38"/>
        <v>125</v>
      </c>
      <c r="J122" s="5"/>
      <c r="K122" s="3"/>
      <c r="L122" s="3"/>
      <c r="M122" s="3"/>
      <c r="N122" s="3"/>
    </row>
    <row r="123" spans="1:14" s="17" customFormat="1" ht="15.75" thickTop="1" thickBot="1">
      <c r="A123" s="12" t="s">
        <v>273</v>
      </c>
      <c r="B123" s="15" t="s">
        <v>67</v>
      </c>
      <c r="C123" s="28" t="s">
        <v>68</v>
      </c>
      <c r="D123" s="12">
        <v>250</v>
      </c>
      <c r="E123" s="12">
        <f t="shared" si="34"/>
        <v>200</v>
      </c>
      <c r="F123" s="12">
        <f t="shared" si="35"/>
        <v>175</v>
      </c>
      <c r="G123" s="12">
        <f t="shared" si="36"/>
        <v>150</v>
      </c>
      <c r="H123" s="12">
        <f t="shared" si="37"/>
        <v>137.5</v>
      </c>
      <c r="I123" s="12">
        <f t="shared" si="38"/>
        <v>125</v>
      </c>
      <c r="J123" s="12"/>
      <c r="K123" s="16"/>
      <c r="L123" s="16"/>
      <c r="M123" s="16"/>
      <c r="N123" s="16"/>
    </row>
    <row r="124" spans="1:14" ht="15.75" thickTop="1" thickBot="1">
      <c r="A124" s="5" t="s">
        <v>101</v>
      </c>
      <c r="B124" s="7" t="s">
        <v>102</v>
      </c>
      <c r="C124" s="23" t="s">
        <v>94</v>
      </c>
      <c r="D124" s="66">
        <v>330</v>
      </c>
      <c r="E124" s="5">
        <f t="shared" si="34"/>
        <v>264</v>
      </c>
      <c r="F124" s="5">
        <f t="shared" si="35"/>
        <v>230.99999999999997</v>
      </c>
      <c r="G124" s="5">
        <f t="shared" si="36"/>
        <v>198</v>
      </c>
      <c r="H124" s="5">
        <f t="shared" si="37"/>
        <v>181.50000000000003</v>
      </c>
      <c r="I124" s="5">
        <f t="shared" si="38"/>
        <v>165</v>
      </c>
      <c r="J124" s="5"/>
      <c r="K124" s="3"/>
      <c r="L124" s="3"/>
      <c r="M124" s="3"/>
      <c r="N124" s="3"/>
    </row>
    <row r="125" spans="1:14" ht="15.75" thickTop="1" thickBot="1">
      <c r="A125" s="5" t="s">
        <v>103</v>
      </c>
      <c r="B125" s="7" t="s">
        <v>104</v>
      </c>
      <c r="C125" s="23" t="s">
        <v>171</v>
      </c>
      <c r="D125" s="66">
        <v>330</v>
      </c>
      <c r="E125" s="5">
        <f t="shared" si="34"/>
        <v>264</v>
      </c>
      <c r="F125" s="5">
        <f t="shared" si="35"/>
        <v>230.99999999999997</v>
      </c>
      <c r="G125" s="5">
        <f t="shared" si="36"/>
        <v>198</v>
      </c>
      <c r="H125" s="5">
        <f t="shared" si="37"/>
        <v>181.50000000000003</v>
      </c>
      <c r="I125" s="5">
        <f t="shared" si="38"/>
        <v>165</v>
      </c>
      <c r="J125" s="5"/>
      <c r="K125" s="3"/>
      <c r="L125" s="3"/>
      <c r="M125" s="3"/>
      <c r="N125" s="3"/>
    </row>
    <row r="126" spans="1:14" ht="15.75" thickTop="1" thickBot="1">
      <c r="A126" s="5" t="s">
        <v>274</v>
      </c>
      <c r="B126" s="7" t="s">
        <v>172</v>
      </c>
      <c r="C126" s="23" t="s">
        <v>173</v>
      </c>
      <c r="D126" s="66">
        <v>330</v>
      </c>
      <c r="E126" s="5">
        <f t="shared" si="34"/>
        <v>264</v>
      </c>
      <c r="F126" s="5">
        <f t="shared" si="35"/>
        <v>230.99999999999997</v>
      </c>
      <c r="G126" s="5">
        <f t="shared" si="36"/>
        <v>198</v>
      </c>
      <c r="H126" s="5">
        <f t="shared" si="37"/>
        <v>181.50000000000003</v>
      </c>
      <c r="I126" s="5">
        <f t="shared" si="38"/>
        <v>165</v>
      </c>
      <c r="J126" s="5"/>
      <c r="K126" s="3"/>
      <c r="L126" s="3"/>
      <c r="M126" s="3"/>
      <c r="N126" s="3"/>
    </row>
    <row r="127" spans="1:14" ht="15.75" thickTop="1" thickBot="1">
      <c r="A127" s="5" t="s">
        <v>275</v>
      </c>
      <c r="B127" s="7" t="s">
        <v>174</v>
      </c>
      <c r="C127" s="23" t="s">
        <v>175</v>
      </c>
      <c r="D127" s="66">
        <v>330</v>
      </c>
      <c r="E127" s="5">
        <f t="shared" si="34"/>
        <v>264</v>
      </c>
      <c r="F127" s="5">
        <f t="shared" si="35"/>
        <v>230.99999999999997</v>
      </c>
      <c r="G127" s="5">
        <f t="shared" si="36"/>
        <v>198</v>
      </c>
      <c r="H127" s="5">
        <f t="shared" si="37"/>
        <v>181.50000000000003</v>
      </c>
      <c r="I127" s="5">
        <f t="shared" si="38"/>
        <v>165</v>
      </c>
      <c r="J127" s="5"/>
      <c r="K127" s="3"/>
      <c r="L127" s="3"/>
      <c r="M127" s="3"/>
      <c r="N127" s="3"/>
    </row>
    <row r="128" spans="1:14" ht="15.75" thickTop="1" thickBot="1">
      <c r="A128" s="5" t="s">
        <v>276</v>
      </c>
      <c r="B128" s="7" t="s">
        <v>176</v>
      </c>
      <c r="C128" s="23" t="s">
        <v>177</v>
      </c>
      <c r="D128" s="66">
        <v>330</v>
      </c>
      <c r="E128" s="5">
        <f t="shared" si="34"/>
        <v>264</v>
      </c>
      <c r="F128" s="5">
        <f t="shared" si="35"/>
        <v>230.99999999999997</v>
      </c>
      <c r="G128" s="5">
        <f t="shared" si="36"/>
        <v>198</v>
      </c>
      <c r="H128" s="5">
        <f t="shared" si="37"/>
        <v>181.50000000000003</v>
      </c>
      <c r="I128" s="5">
        <f t="shared" si="38"/>
        <v>165</v>
      </c>
      <c r="J128" s="5"/>
      <c r="K128" s="3"/>
      <c r="L128" s="3"/>
      <c r="M128" s="3"/>
      <c r="N128" s="3"/>
    </row>
    <row r="129" spans="1:14" ht="15.75" thickTop="1" thickBot="1">
      <c r="A129" s="5" t="s">
        <v>277</v>
      </c>
      <c r="B129" s="7" t="s">
        <v>178</v>
      </c>
      <c r="C129" s="23" t="s">
        <v>179</v>
      </c>
      <c r="D129" s="66">
        <v>330</v>
      </c>
      <c r="E129" s="5">
        <f t="shared" si="34"/>
        <v>264</v>
      </c>
      <c r="F129" s="5">
        <f t="shared" si="35"/>
        <v>230.99999999999997</v>
      </c>
      <c r="G129" s="5">
        <f t="shared" si="36"/>
        <v>198</v>
      </c>
      <c r="H129" s="5">
        <f t="shared" si="37"/>
        <v>181.50000000000003</v>
      </c>
      <c r="I129" s="5">
        <f t="shared" si="38"/>
        <v>165</v>
      </c>
      <c r="J129" s="5"/>
      <c r="K129" s="3"/>
      <c r="L129" s="3"/>
      <c r="M129" s="3"/>
      <c r="N129" s="3"/>
    </row>
    <row r="130" spans="1:14" ht="22.5" thickTop="1" thickBot="1">
      <c r="A130" s="75" t="s">
        <v>292</v>
      </c>
      <c r="B130" s="76"/>
      <c r="C130" s="76"/>
      <c r="D130" s="76"/>
      <c r="E130" s="76"/>
      <c r="F130" s="76"/>
      <c r="G130" s="76"/>
      <c r="H130" s="76"/>
      <c r="I130" s="76"/>
      <c r="J130" s="44"/>
      <c r="K130" s="3"/>
      <c r="L130" s="3"/>
      <c r="M130" s="3"/>
      <c r="N130" s="3"/>
    </row>
    <row r="131" spans="1:14" ht="15.75" thickTop="1" thickBot="1">
      <c r="A131" s="25" t="s">
        <v>0</v>
      </c>
      <c r="B131" s="23" t="s">
        <v>170</v>
      </c>
      <c r="C131" s="35" t="s">
        <v>2</v>
      </c>
      <c r="D131" s="35" t="s">
        <v>347</v>
      </c>
      <c r="E131" s="35" t="s">
        <v>348</v>
      </c>
      <c r="F131" s="35" t="s">
        <v>163</v>
      </c>
      <c r="G131" s="34" t="s">
        <v>113</v>
      </c>
      <c r="H131" s="35" t="s">
        <v>114</v>
      </c>
      <c r="I131" s="35" t="s">
        <v>349</v>
      </c>
      <c r="J131" s="5"/>
      <c r="K131" s="3"/>
      <c r="L131" s="3"/>
      <c r="M131" s="3"/>
      <c r="N131" s="3"/>
    </row>
    <row r="132" spans="1:14" ht="15.75" thickTop="1" thickBot="1">
      <c r="A132" s="5" t="s">
        <v>180</v>
      </c>
      <c r="B132" s="7" t="s">
        <v>181</v>
      </c>
      <c r="C132" s="23" t="s">
        <v>182</v>
      </c>
      <c r="D132" s="66">
        <v>250</v>
      </c>
      <c r="E132" s="5">
        <f t="shared" ref="E132:E151" si="39">D132*0.8</f>
        <v>200</v>
      </c>
      <c r="F132" s="5">
        <f t="shared" ref="F132:F151" si="40">D132*0.7</f>
        <v>175</v>
      </c>
      <c r="G132" s="5">
        <f t="shared" ref="G132:G151" si="41">D132*0.6</f>
        <v>150</v>
      </c>
      <c r="H132" s="5">
        <f t="shared" ref="H132:H151" si="42">D132*0.55</f>
        <v>137.5</v>
      </c>
      <c r="I132" s="5">
        <f t="shared" ref="I132:I151" si="43">D132*0.5</f>
        <v>125</v>
      </c>
      <c r="J132" s="5"/>
      <c r="K132" s="3"/>
      <c r="L132" s="3"/>
      <c r="M132" s="3"/>
      <c r="N132" s="3"/>
    </row>
    <row r="133" spans="1:14" ht="15.75" thickTop="1" thickBot="1">
      <c r="A133" s="5" t="s">
        <v>183</v>
      </c>
      <c r="B133" s="7" t="s">
        <v>184</v>
      </c>
      <c r="C133" s="23" t="s">
        <v>182</v>
      </c>
      <c r="D133" s="66">
        <v>250</v>
      </c>
      <c r="E133" s="5">
        <f t="shared" si="39"/>
        <v>200</v>
      </c>
      <c r="F133" s="5">
        <f t="shared" si="40"/>
        <v>175</v>
      </c>
      <c r="G133" s="5">
        <f t="shared" si="41"/>
        <v>150</v>
      </c>
      <c r="H133" s="5">
        <f t="shared" si="42"/>
        <v>137.5</v>
      </c>
      <c r="I133" s="5">
        <f t="shared" si="43"/>
        <v>125</v>
      </c>
      <c r="J133" s="5"/>
      <c r="K133" s="3"/>
      <c r="L133" s="3"/>
      <c r="M133" s="3"/>
      <c r="N133" s="3"/>
    </row>
    <row r="134" spans="1:14" ht="15.75" thickTop="1" thickBot="1">
      <c r="A134" s="5" t="s">
        <v>185</v>
      </c>
      <c r="B134" s="7" t="s">
        <v>186</v>
      </c>
      <c r="C134" s="23" t="s">
        <v>187</v>
      </c>
      <c r="D134" s="66">
        <v>330</v>
      </c>
      <c r="E134" s="5">
        <f t="shared" si="39"/>
        <v>264</v>
      </c>
      <c r="F134" s="5">
        <f t="shared" si="40"/>
        <v>230.99999999999997</v>
      </c>
      <c r="G134" s="5">
        <f t="shared" si="41"/>
        <v>198</v>
      </c>
      <c r="H134" s="5">
        <f t="shared" si="42"/>
        <v>181.50000000000003</v>
      </c>
      <c r="I134" s="5">
        <f t="shared" si="43"/>
        <v>165</v>
      </c>
      <c r="J134" s="5"/>
      <c r="K134" s="3"/>
      <c r="L134" s="3"/>
      <c r="M134" s="3"/>
      <c r="N134" s="3"/>
    </row>
    <row r="135" spans="1:14" ht="15.75" thickTop="1" thickBot="1">
      <c r="A135" s="5" t="s">
        <v>188</v>
      </c>
      <c r="B135" s="7" t="s">
        <v>189</v>
      </c>
      <c r="C135" s="23" t="s">
        <v>187</v>
      </c>
      <c r="D135" s="66">
        <v>330</v>
      </c>
      <c r="E135" s="5">
        <f t="shared" si="39"/>
        <v>264</v>
      </c>
      <c r="F135" s="5">
        <f t="shared" si="40"/>
        <v>230.99999999999997</v>
      </c>
      <c r="G135" s="5">
        <f t="shared" si="41"/>
        <v>198</v>
      </c>
      <c r="H135" s="5">
        <f t="shared" si="42"/>
        <v>181.50000000000003</v>
      </c>
      <c r="I135" s="5">
        <f t="shared" si="43"/>
        <v>165</v>
      </c>
      <c r="J135" s="5"/>
      <c r="K135" s="3"/>
      <c r="L135" s="3"/>
      <c r="M135" s="3"/>
      <c r="N135" s="3"/>
    </row>
    <row r="136" spans="1:14" ht="15.75" thickTop="1" thickBot="1">
      <c r="A136" s="5" t="s">
        <v>190</v>
      </c>
      <c r="B136" s="7" t="s">
        <v>191</v>
      </c>
      <c r="C136" s="23" t="s">
        <v>192</v>
      </c>
      <c r="D136" s="66">
        <v>330</v>
      </c>
      <c r="E136" s="5">
        <f t="shared" si="39"/>
        <v>264</v>
      </c>
      <c r="F136" s="5">
        <f t="shared" si="40"/>
        <v>230.99999999999997</v>
      </c>
      <c r="G136" s="5">
        <f t="shared" si="41"/>
        <v>198</v>
      </c>
      <c r="H136" s="5">
        <f t="shared" si="42"/>
        <v>181.50000000000003</v>
      </c>
      <c r="I136" s="5">
        <f t="shared" si="43"/>
        <v>165</v>
      </c>
      <c r="J136" s="5"/>
      <c r="K136" s="3"/>
      <c r="L136" s="3"/>
      <c r="M136" s="3"/>
      <c r="N136" s="3"/>
    </row>
    <row r="137" spans="1:14" ht="15.75" thickTop="1" thickBot="1">
      <c r="A137" s="5" t="s">
        <v>193</v>
      </c>
      <c r="B137" s="7" t="s">
        <v>194</v>
      </c>
      <c r="C137" s="23" t="s">
        <v>192</v>
      </c>
      <c r="D137" s="66">
        <v>250</v>
      </c>
      <c r="E137" s="5">
        <f t="shared" si="39"/>
        <v>200</v>
      </c>
      <c r="F137" s="5">
        <f t="shared" si="40"/>
        <v>175</v>
      </c>
      <c r="G137" s="5">
        <f t="shared" si="41"/>
        <v>150</v>
      </c>
      <c r="H137" s="5">
        <f t="shared" si="42"/>
        <v>137.5</v>
      </c>
      <c r="I137" s="5">
        <f t="shared" si="43"/>
        <v>125</v>
      </c>
      <c r="J137" s="5"/>
      <c r="K137" s="3"/>
      <c r="L137" s="3"/>
      <c r="M137" s="3"/>
      <c r="N137" s="3"/>
    </row>
    <row r="138" spans="1:14" ht="15.75" thickTop="1" thickBot="1">
      <c r="A138" s="5" t="s">
        <v>195</v>
      </c>
      <c r="B138" s="7" t="s">
        <v>196</v>
      </c>
      <c r="C138" s="23" t="s">
        <v>197</v>
      </c>
      <c r="D138" s="66">
        <v>250</v>
      </c>
      <c r="E138" s="5">
        <f t="shared" si="39"/>
        <v>200</v>
      </c>
      <c r="F138" s="5">
        <f t="shared" si="40"/>
        <v>175</v>
      </c>
      <c r="G138" s="5">
        <f t="shared" si="41"/>
        <v>150</v>
      </c>
      <c r="H138" s="5">
        <f t="shared" si="42"/>
        <v>137.5</v>
      </c>
      <c r="I138" s="5">
        <f t="shared" si="43"/>
        <v>125</v>
      </c>
      <c r="J138" s="5"/>
      <c r="K138" s="3"/>
      <c r="L138" s="3"/>
      <c r="M138" s="3"/>
      <c r="N138" s="3"/>
    </row>
    <row r="139" spans="1:14" ht="15.75" thickTop="1" thickBot="1">
      <c r="A139" s="5" t="s">
        <v>198</v>
      </c>
      <c r="B139" s="7" t="s">
        <v>199</v>
      </c>
      <c r="C139" s="23" t="s">
        <v>197</v>
      </c>
      <c r="D139" s="66">
        <v>250</v>
      </c>
      <c r="E139" s="5">
        <f t="shared" si="39"/>
        <v>200</v>
      </c>
      <c r="F139" s="5">
        <f t="shared" si="40"/>
        <v>175</v>
      </c>
      <c r="G139" s="5">
        <f t="shared" si="41"/>
        <v>150</v>
      </c>
      <c r="H139" s="5">
        <f t="shared" si="42"/>
        <v>137.5</v>
      </c>
      <c r="I139" s="5">
        <f t="shared" si="43"/>
        <v>125</v>
      </c>
      <c r="J139" s="5"/>
      <c r="K139" s="3"/>
      <c r="L139" s="3"/>
      <c r="M139" s="3"/>
      <c r="N139" s="3"/>
    </row>
    <row r="140" spans="1:14" ht="15.75" thickTop="1" thickBot="1">
      <c r="A140" s="5" t="s">
        <v>200</v>
      </c>
      <c r="B140" s="7" t="s">
        <v>201</v>
      </c>
      <c r="C140" s="23" t="s">
        <v>202</v>
      </c>
      <c r="D140" s="66">
        <v>415</v>
      </c>
      <c r="E140" s="5">
        <f t="shared" si="39"/>
        <v>332</v>
      </c>
      <c r="F140" s="5">
        <f t="shared" si="40"/>
        <v>290.5</v>
      </c>
      <c r="G140" s="5">
        <f t="shared" si="41"/>
        <v>249</v>
      </c>
      <c r="H140" s="5">
        <f t="shared" si="42"/>
        <v>228.25000000000003</v>
      </c>
      <c r="I140" s="5">
        <f t="shared" si="43"/>
        <v>207.5</v>
      </c>
      <c r="J140" s="5"/>
      <c r="K140" s="3"/>
      <c r="L140" s="3"/>
      <c r="M140" s="3"/>
      <c r="N140" s="3"/>
    </row>
    <row r="141" spans="1:14" ht="15.75" thickTop="1" thickBot="1">
      <c r="A141" s="5" t="s">
        <v>203</v>
      </c>
      <c r="B141" s="7" t="s">
        <v>204</v>
      </c>
      <c r="C141" s="23" t="s">
        <v>202</v>
      </c>
      <c r="D141" s="66">
        <v>415</v>
      </c>
      <c r="E141" s="5">
        <f t="shared" si="39"/>
        <v>332</v>
      </c>
      <c r="F141" s="5">
        <f t="shared" si="40"/>
        <v>290.5</v>
      </c>
      <c r="G141" s="5">
        <f t="shared" si="41"/>
        <v>249</v>
      </c>
      <c r="H141" s="5">
        <f t="shared" si="42"/>
        <v>228.25000000000003</v>
      </c>
      <c r="I141" s="5">
        <f t="shared" si="43"/>
        <v>207.5</v>
      </c>
      <c r="J141" s="5"/>
      <c r="K141" s="3"/>
      <c r="L141" s="3"/>
      <c r="M141" s="3"/>
      <c r="N141" s="3"/>
    </row>
    <row r="142" spans="1:14" ht="15.75" thickTop="1" thickBot="1">
      <c r="A142" s="5" t="s">
        <v>205</v>
      </c>
      <c r="B142" s="7" t="s">
        <v>206</v>
      </c>
      <c r="C142" s="23" t="s">
        <v>207</v>
      </c>
      <c r="D142" s="66">
        <v>415</v>
      </c>
      <c r="E142" s="5">
        <f t="shared" si="39"/>
        <v>332</v>
      </c>
      <c r="F142" s="5">
        <f t="shared" si="40"/>
        <v>290.5</v>
      </c>
      <c r="G142" s="5">
        <f t="shared" si="41"/>
        <v>249</v>
      </c>
      <c r="H142" s="5">
        <f t="shared" si="42"/>
        <v>228.25000000000003</v>
      </c>
      <c r="I142" s="5">
        <f t="shared" si="43"/>
        <v>207.5</v>
      </c>
      <c r="J142" s="5"/>
      <c r="K142" s="3"/>
      <c r="L142" s="3"/>
      <c r="M142" s="3"/>
      <c r="N142" s="3"/>
    </row>
    <row r="143" spans="1:14" ht="15.75" thickTop="1" thickBot="1">
      <c r="A143" s="5" t="s">
        <v>208</v>
      </c>
      <c r="B143" s="7" t="s">
        <v>209</v>
      </c>
      <c r="C143" s="23" t="s">
        <v>207</v>
      </c>
      <c r="D143" s="66">
        <v>415</v>
      </c>
      <c r="E143" s="5">
        <f t="shared" si="39"/>
        <v>332</v>
      </c>
      <c r="F143" s="5">
        <f t="shared" si="40"/>
        <v>290.5</v>
      </c>
      <c r="G143" s="5">
        <f t="shared" si="41"/>
        <v>249</v>
      </c>
      <c r="H143" s="5">
        <f t="shared" si="42"/>
        <v>228.25000000000003</v>
      </c>
      <c r="I143" s="5">
        <f t="shared" si="43"/>
        <v>207.5</v>
      </c>
      <c r="J143" s="5"/>
      <c r="K143" s="3"/>
      <c r="L143" s="3"/>
      <c r="M143" s="3"/>
      <c r="N143" s="3"/>
    </row>
    <row r="144" spans="1:14" ht="15.75" thickTop="1" thickBot="1">
      <c r="A144" s="5" t="s">
        <v>210</v>
      </c>
      <c r="B144" s="7" t="s">
        <v>211</v>
      </c>
      <c r="C144" s="23" t="s">
        <v>212</v>
      </c>
      <c r="D144" s="66">
        <v>330</v>
      </c>
      <c r="E144" s="5">
        <f t="shared" si="39"/>
        <v>264</v>
      </c>
      <c r="F144" s="5">
        <f t="shared" si="40"/>
        <v>230.99999999999997</v>
      </c>
      <c r="G144" s="5">
        <f t="shared" si="41"/>
        <v>198</v>
      </c>
      <c r="H144" s="5">
        <f t="shared" si="42"/>
        <v>181.50000000000003</v>
      </c>
      <c r="I144" s="5">
        <f t="shared" si="43"/>
        <v>165</v>
      </c>
      <c r="J144" s="5"/>
      <c r="K144" s="3"/>
      <c r="L144" s="3"/>
      <c r="M144" s="3"/>
      <c r="N144" s="3"/>
    </row>
    <row r="145" spans="1:14" ht="15.75" thickTop="1" thickBot="1">
      <c r="A145" s="5" t="s">
        <v>213</v>
      </c>
      <c r="B145" s="7" t="s">
        <v>214</v>
      </c>
      <c r="C145" s="23" t="s">
        <v>215</v>
      </c>
      <c r="D145" s="66">
        <v>330</v>
      </c>
      <c r="E145" s="5">
        <f t="shared" si="39"/>
        <v>264</v>
      </c>
      <c r="F145" s="5">
        <f t="shared" si="40"/>
        <v>230.99999999999997</v>
      </c>
      <c r="G145" s="5">
        <f t="shared" si="41"/>
        <v>198</v>
      </c>
      <c r="H145" s="5">
        <f t="shared" si="42"/>
        <v>181.50000000000003</v>
      </c>
      <c r="I145" s="5">
        <f t="shared" si="43"/>
        <v>165</v>
      </c>
      <c r="J145" s="5"/>
      <c r="K145" s="3"/>
      <c r="L145" s="3"/>
      <c r="M145" s="3"/>
      <c r="N145" s="3"/>
    </row>
    <row r="146" spans="1:14" ht="15.75" thickTop="1" thickBot="1">
      <c r="A146" s="5" t="s">
        <v>216</v>
      </c>
      <c r="B146" s="7" t="s">
        <v>217</v>
      </c>
      <c r="C146" s="23" t="s">
        <v>218</v>
      </c>
      <c r="D146" s="66">
        <v>330</v>
      </c>
      <c r="E146" s="5">
        <f t="shared" si="39"/>
        <v>264</v>
      </c>
      <c r="F146" s="5">
        <f t="shared" si="40"/>
        <v>230.99999999999997</v>
      </c>
      <c r="G146" s="5">
        <f t="shared" si="41"/>
        <v>198</v>
      </c>
      <c r="H146" s="5">
        <f t="shared" si="42"/>
        <v>181.50000000000003</v>
      </c>
      <c r="I146" s="5">
        <f t="shared" si="43"/>
        <v>165</v>
      </c>
      <c r="J146" s="5"/>
      <c r="K146" s="3"/>
      <c r="L146" s="3"/>
      <c r="M146" s="3"/>
      <c r="N146" s="3"/>
    </row>
    <row r="147" spans="1:14" ht="15.75" thickTop="1" thickBot="1">
      <c r="A147" s="5" t="s">
        <v>219</v>
      </c>
      <c r="B147" s="7" t="s">
        <v>220</v>
      </c>
      <c r="C147" s="23" t="s">
        <v>218</v>
      </c>
      <c r="D147" s="66">
        <v>330</v>
      </c>
      <c r="E147" s="5">
        <f t="shared" si="39"/>
        <v>264</v>
      </c>
      <c r="F147" s="5">
        <f t="shared" si="40"/>
        <v>230.99999999999997</v>
      </c>
      <c r="G147" s="5">
        <f t="shared" si="41"/>
        <v>198</v>
      </c>
      <c r="H147" s="5">
        <f t="shared" si="42"/>
        <v>181.50000000000003</v>
      </c>
      <c r="I147" s="5">
        <f t="shared" si="43"/>
        <v>165</v>
      </c>
      <c r="J147" s="5"/>
      <c r="K147" s="3"/>
      <c r="L147" s="3"/>
      <c r="M147" s="3"/>
      <c r="N147" s="3"/>
    </row>
    <row r="148" spans="1:14" ht="15.75" thickTop="1" thickBot="1">
      <c r="A148" s="5" t="s">
        <v>221</v>
      </c>
      <c r="B148" s="7" t="s">
        <v>222</v>
      </c>
      <c r="C148" s="23" t="s">
        <v>223</v>
      </c>
      <c r="D148" s="66">
        <v>330</v>
      </c>
      <c r="E148" s="5">
        <f t="shared" si="39"/>
        <v>264</v>
      </c>
      <c r="F148" s="5">
        <f t="shared" si="40"/>
        <v>230.99999999999997</v>
      </c>
      <c r="G148" s="5">
        <f t="shared" si="41"/>
        <v>198</v>
      </c>
      <c r="H148" s="5">
        <f t="shared" si="42"/>
        <v>181.50000000000003</v>
      </c>
      <c r="I148" s="5">
        <f t="shared" si="43"/>
        <v>165</v>
      </c>
      <c r="J148" s="5"/>
      <c r="K148" s="3"/>
      <c r="L148" s="3"/>
      <c r="M148" s="3"/>
      <c r="N148" s="3"/>
    </row>
    <row r="149" spans="1:14" ht="15.75" thickTop="1" thickBot="1">
      <c r="A149" s="5" t="s">
        <v>224</v>
      </c>
      <c r="B149" s="7" t="s">
        <v>225</v>
      </c>
      <c r="C149" s="23" t="s">
        <v>223</v>
      </c>
      <c r="D149" s="66">
        <v>330</v>
      </c>
      <c r="E149" s="5">
        <f t="shared" si="39"/>
        <v>264</v>
      </c>
      <c r="F149" s="5">
        <f t="shared" si="40"/>
        <v>230.99999999999997</v>
      </c>
      <c r="G149" s="5">
        <f t="shared" si="41"/>
        <v>198</v>
      </c>
      <c r="H149" s="5">
        <f t="shared" si="42"/>
        <v>181.50000000000003</v>
      </c>
      <c r="I149" s="5">
        <f t="shared" si="43"/>
        <v>165</v>
      </c>
      <c r="J149" s="5"/>
      <c r="K149" s="3"/>
      <c r="L149" s="3"/>
      <c r="M149" s="3"/>
      <c r="N149" s="3"/>
    </row>
    <row r="150" spans="1:14" ht="15.75" thickTop="1" thickBot="1">
      <c r="A150" s="5" t="s">
        <v>226</v>
      </c>
      <c r="B150" s="7" t="s">
        <v>227</v>
      </c>
      <c r="C150" s="23" t="s">
        <v>228</v>
      </c>
      <c r="D150" s="66">
        <v>330</v>
      </c>
      <c r="E150" s="5">
        <f t="shared" si="39"/>
        <v>264</v>
      </c>
      <c r="F150" s="5">
        <f t="shared" si="40"/>
        <v>230.99999999999997</v>
      </c>
      <c r="G150" s="5">
        <f t="shared" si="41"/>
        <v>198</v>
      </c>
      <c r="H150" s="5">
        <f t="shared" si="42"/>
        <v>181.50000000000003</v>
      </c>
      <c r="I150" s="5">
        <f t="shared" si="43"/>
        <v>165</v>
      </c>
      <c r="J150" s="5"/>
      <c r="K150" s="3"/>
      <c r="L150" s="3"/>
      <c r="M150" s="3"/>
      <c r="N150" s="3"/>
    </row>
    <row r="151" spans="1:14" ht="15.75" thickTop="1" thickBot="1">
      <c r="A151" s="5" t="s">
        <v>229</v>
      </c>
      <c r="B151" s="7" t="s">
        <v>230</v>
      </c>
      <c r="C151" s="23" t="s">
        <v>228</v>
      </c>
      <c r="D151" s="66">
        <v>330</v>
      </c>
      <c r="E151" s="5">
        <f t="shared" si="39"/>
        <v>264</v>
      </c>
      <c r="F151" s="5">
        <f t="shared" si="40"/>
        <v>230.99999999999997</v>
      </c>
      <c r="G151" s="5">
        <f t="shared" si="41"/>
        <v>198</v>
      </c>
      <c r="H151" s="5">
        <f t="shared" si="42"/>
        <v>181.50000000000003</v>
      </c>
      <c r="I151" s="5">
        <f t="shared" si="43"/>
        <v>165</v>
      </c>
      <c r="J151" s="5"/>
      <c r="K151" s="3"/>
      <c r="L151" s="3"/>
      <c r="M151" s="3"/>
      <c r="N151" s="3"/>
    </row>
    <row r="152" spans="1:14" ht="23.25" customHeight="1" thickTop="1" thickBot="1">
      <c r="A152" s="75" t="s">
        <v>296</v>
      </c>
      <c r="B152" s="76"/>
      <c r="C152" s="76"/>
      <c r="D152" s="76"/>
      <c r="E152" s="76"/>
      <c r="F152" s="76"/>
      <c r="G152" s="76"/>
      <c r="H152" s="76"/>
      <c r="I152" s="76"/>
      <c r="J152" s="44"/>
      <c r="K152" s="3"/>
      <c r="L152" s="3"/>
      <c r="M152" s="3"/>
      <c r="N152" s="3"/>
    </row>
    <row r="153" spans="1:14" ht="15.75" thickTop="1" thickBot="1">
      <c r="A153" s="25" t="s">
        <v>0</v>
      </c>
      <c r="B153" s="23" t="s">
        <v>170</v>
      </c>
      <c r="C153" s="35" t="s">
        <v>2</v>
      </c>
      <c r="D153" s="35" t="s">
        <v>347</v>
      </c>
      <c r="E153" s="35" t="s">
        <v>348</v>
      </c>
      <c r="F153" s="35" t="s">
        <v>231</v>
      </c>
      <c r="G153" s="34" t="s">
        <v>113</v>
      </c>
      <c r="H153" s="35" t="s">
        <v>114</v>
      </c>
      <c r="I153" s="35" t="s">
        <v>349</v>
      </c>
      <c r="J153" s="5"/>
      <c r="K153" s="3"/>
      <c r="L153" s="3"/>
      <c r="M153" s="3"/>
      <c r="N153" s="3"/>
    </row>
    <row r="154" spans="1:14" ht="15.75" thickTop="1" thickBot="1">
      <c r="A154" s="5" t="s">
        <v>278</v>
      </c>
      <c r="B154" s="7" t="s">
        <v>232</v>
      </c>
      <c r="C154" s="23" t="s">
        <v>233</v>
      </c>
      <c r="D154" s="12">
        <v>500</v>
      </c>
      <c r="E154" s="5">
        <f t="shared" ref="E154:E162" si="44">D154*0.8</f>
        <v>400</v>
      </c>
      <c r="F154" s="5">
        <f t="shared" ref="F154:F162" si="45">D154*0.7</f>
        <v>350</v>
      </c>
      <c r="G154" s="5">
        <f t="shared" ref="G154:G162" si="46">D154*0.6</f>
        <v>300</v>
      </c>
      <c r="H154" s="5">
        <f t="shared" ref="H154:H162" si="47">D154*0.55</f>
        <v>275</v>
      </c>
      <c r="I154" s="5">
        <f t="shared" ref="I154:I162" si="48">D154*0.5</f>
        <v>250</v>
      </c>
      <c r="J154" s="5"/>
      <c r="K154" s="3"/>
      <c r="L154" s="3"/>
      <c r="M154" s="3"/>
      <c r="N154" s="3"/>
    </row>
    <row r="155" spans="1:14" ht="15.75" thickTop="1" thickBot="1">
      <c r="A155" s="5" t="s">
        <v>279</v>
      </c>
      <c r="B155" s="7" t="s">
        <v>234</v>
      </c>
      <c r="C155" s="23" t="s">
        <v>235</v>
      </c>
      <c r="D155" s="12">
        <v>330</v>
      </c>
      <c r="E155" s="5">
        <f t="shared" si="44"/>
        <v>264</v>
      </c>
      <c r="F155" s="5">
        <f t="shared" si="45"/>
        <v>230.99999999999997</v>
      </c>
      <c r="G155" s="5">
        <f t="shared" si="46"/>
        <v>198</v>
      </c>
      <c r="H155" s="5">
        <f t="shared" si="47"/>
        <v>181.50000000000003</v>
      </c>
      <c r="I155" s="5">
        <f t="shared" si="48"/>
        <v>165</v>
      </c>
      <c r="J155" s="5"/>
      <c r="K155" s="3"/>
      <c r="L155" s="3"/>
      <c r="M155" s="3"/>
      <c r="N155" s="3"/>
    </row>
    <row r="156" spans="1:14" ht="15.75" thickTop="1" thickBot="1">
      <c r="A156" s="5" t="s">
        <v>280</v>
      </c>
      <c r="B156" s="7" t="s">
        <v>236</v>
      </c>
      <c r="C156" s="23" t="s">
        <v>197</v>
      </c>
      <c r="D156" s="12">
        <v>330</v>
      </c>
      <c r="E156" s="5">
        <f t="shared" si="44"/>
        <v>264</v>
      </c>
      <c r="F156" s="5">
        <f t="shared" si="45"/>
        <v>230.99999999999997</v>
      </c>
      <c r="G156" s="5">
        <f t="shared" si="46"/>
        <v>198</v>
      </c>
      <c r="H156" s="5">
        <f t="shared" si="47"/>
        <v>181.50000000000003</v>
      </c>
      <c r="I156" s="5">
        <f t="shared" si="48"/>
        <v>165</v>
      </c>
      <c r="J156" s="5"/>
      <c r="K156" s="3"/>
      <c r="L156" s="3"/>
      <c r="M156" s="3"/>
      <c r="N156" s="3"/>
    </row>
    <row r="157" spans="1:14" s="1" customFormat="1" ht="18" customHeight="1" thickTop="1" thickBot="1">
      <c r="A157" s="5" t="s">
        <v>281</v>
      </c>
      <c r="B157" s="7" t="s">
        <v>237</v>
      </c>
      <c r="C157" s="23" t="s">
        <v>202</v>
      </c>
      <c r="D157" s="66">
        <v>500</v>
      </c>
      <c r="E157" s="5">
        <f t="shared" si="44"/>
        <v>400</v>
      </c>
      <c r="F157" s="5">
        <f t="shared" si="45"/>
        <v>350</v>
      </c>
      <c r="G157" s="5">
        <f t="shared" si="46"/>
        <v>300</v>
      </c>
      <c r="H157" s="5">
        <f t="shared" si="47"/>
        <v>275</v>
      </c>
      <c r="I157" s="5">
        <f t="shared" si="48"/>
        <v>250</v>
      </c>
      <c r="J157" s="5"/>
      <c r="K157" s="14"/>
      <c r="L157" s="14"/>
      <c r="M157" s="14"/>
      <c r="N157" s="14"/>
    </row>
    <row r="158" spans="1:14" ht="17.25" customHeight="1" thickTop="1" thickBot="1">
      <c r="A158" s="5" t="s">
        <v>282</v>
      </c>
      <c r="B158" s="7" t="s">
        <v>238</v>
      </c>
      <c r="C158" s="23" t="s">
        <v>207</v>
      </c>
      <c r="D158" s="12">
        <v>500</v>
      </c>
      <c r="E158" s="5">
        <f t="shared" si="44"/>
        <v>400</v>
      </c>
      <c r="F158" s="5">
        <f t="shared" si="45"/>
        <v>350</v>
      </c>
      <c r="G158" s="5">
        <f t="shared" si="46"/>
        <v>300</v>
      </c>
      <c r="H158" s="5">
        <f t="shared" si="47"/>
        <v>275</v>
      </c>
      <c r="I158" s="5">
        <f t="shared" si="48"/>
        <v>250</v>
      </c>
      <c r="J158" s="5"/>
      <c r="K158" s="3"/>
      <c r="L158" s="3"/>
      <c r="M158" s="3"/>
      <c r="N158" s="3"/>
    </row>
    <row r="159" spans="1:14" ht="15.75" thickTop="1" thickBot="1">
      <c r="A159" s="5" t="s">
        <v>283</v>
      </c>
      <c r="B159" s="7" t="s">
        <v>239</v>
      </c>
      <c r="C159" s="23" t="s">
        <v>240</v>
      </c>
      <c r="D159" s="13">
        <v>500</v>
      </c>
      <c r="E159" s="5">
        <f t="shared" si="44"/>
        <v>400</v>
      </c>
      <c r="F159" s="5">
        <f t="shared" si="45"/>
        <v>350</v>
      </c>
      <c r="G159" s="5">
        <f t="shared" si="46"/>
        <v>300</v>
      </c>
      <c r="H159" s="5">
        <f t="shared" si="47"/>
        <v>275</v>
      </c>
      <c r="I159" s="5">
        <f t="shared" si="48"/>
        <v>250</v>
      </c>
      <c r="J159" s="5"/>
      <c r="K159" s="3"/>
      <c r="L159" s="3"/>
      <c r="M159" s="3"/>
      <c r="N159" s="3"/>
    </row>
    <row r="160" spans="1:14" ht="15.75" thickTop="1" thickBot="1">
      <c r="A160" s="5" t="s">
        <v>284</v>
      </c>
      <c r="B160" s="7" t="s">
        <v>241</v>
      </c>
      <c r="C160" s="23" t="s">
        <v>242</v>
      </c>
      <c r="D160" s="13">
        <v>500</v>
      </c>
      <c r="E160" s="5">
        <f t="shared" si="44"/>
        <v>400</v>
      </c>
      <c r="F160" s="5">
        <f t="shared" si="45"/>
        <v>350</v>
      </c>
      <c r="G160" s="5">
        <f t="shared" si="46"/>
        <v>300</v>
      </c>
      <c r="H160" s="5">
        <f t="shared" si="47"/>
        <v>275</v>
      </c>
      <c r="I160" s="5">
        <f t="shared" si="48"/>
        <v>250</v>
      </c>
      <c r="J160" s="5"/>
      <c r="K160" s="3"/>
      <c r="L160" s="3"/>
      <c r="M160" s="3"/>
      <c r="N160" s="3"/>
    </row>
    <row r="161" spans="1:14" ht="15.75" thickTop="1" thickBot="1">
      <c r="A161" s="5" t="s">
        <v>285</v>
      </c>
      <c r="B161" s="7" t="s">
        <v>243</v>
      </c>
      <c r="C161" s="23" t="s">
        <v>244</v>
      </c>
      <c r="D161" s="13">
        <v>500</v>
      </c>
      <c r="E161" s="5">
        <f t="shared" si="44"/>
        <v>400</v>
      </c>
      <c r="F161" s="5">
        <f t="shared" si="45"/>
        <v>350</v>
      </c>
      <c r="G161" s="5">
        <f t="shared" si="46"/>
        <v>300</v>
      </c>
      <c r="H161" s="5">
        <f t="shared" si="47"/>
        <v>275</v>
      </c>
      <c r="I161" s="5">
        <f t="shared" si="48"/>
        <v>250</v>
      </c>
      <c r="J161" s="5"/>
      <c r="K161" s="3"/>
      <c r="L161" s="3"/>
      <c r="M161" s="3"/>
      <c r="N161" s="3"/>
    </row>
    <row r="162" spans="1:14" ht="15.75" thickTop="1" thickBot="1">
      <c r="A162" s="5" t="s">
        <v>286</v>
      </c>
      <c r="B162" s="7" t="s">
        <v>245</v>
      </c>
      <c r="C162" s="23" t="s">
        <v>246</v>
      </c>
      <c r="D162" s="13">
        <v>500</v>
      </c>
      <c r="E162" s="5">
        <f t="shared" si="44"/>
        <v>400</v>
      </c>
      <c r="F162" s="5">
        <f t="shared" si="45"/>
        <v>350</v>
      </c>
      <c r="G162" s="5">
        <f t="shared" si="46"/>
        <v>300</v>
      </c>
      <c r="H162" s="5">
        <f t="shared" si="47"/>
        <v>275</v>
      </c>
      <c r="I162" s="5">
        <f t="shared" si="48"/>
        <v>250</v>
      </c>
      <c r="J162" s="5"/>
      <c r="K162" s="3"/>
      <c r="L162" s="3"/>
      <c r="M162" s="3"/>
      <c r="N162" s="3"/>
    </row>
    <row r="163" spans="1:14" ht="22.5" thickTop="1" thickBot="1">
      <c r="A163" s="75" t="s">
        <v>247</v>
      </c>
      <c r="B163" s="76"/>
      <c r="C163" s="76"/>
      <c r="D163" s="76"/>
      <c r="E163" s="76"/>
      <c r="F163" s="76"/>
      <c r="G163" s="76"/>
      <c r="H163" s="76"/>
      <c r="I163" s="76"/>
      <c r="J163" s="44"/>
      <c r="K163" s="3"/>
      <c r="L163" s="3"/>
      <c r="M163" s="3"/>
      <c r="N163" s="3"/>
    </row>
    <row r="164" spans="1:14" ht="15.75" thickTop="1" thickBot="1">
      <c r="A164" s="23" t="s">
        <v>0</v>
      </c>
      <c r="B164" s="24" t="s">
        <v>170</v>
      </c>
      <c r="C164" s="35" t="s">
        <v>2</v>
      </c>
      <c r="D164" s="35" t="s">
        <v>342</v>
      </c>
      <c r="E164" s="35" t="s">
        <v>343</v>
      </c>
      <c r="F164" s="35" t="s">
        <v>344</v>
      </c>
      <c r="G164" s="35" t="s">
        <v>345</v>
      </c>
      <c r="H164" s="35" t="s">
        <v>346</v>
      </c>
      <c r="I164" s="35" t="s">
        <v>365</v>
      </c>
      <c r="J164" s="5"/>
      <c r="K164" s="3"/>
      <c r="L164" s="3"/>
      <c r="M164" s="3"/>
      <c r="N164" s="3"/>
    </row>
    <row r="165" spans="1:14" ht="15.75" thickTop="1" thickBot="1">
      <c r="A165" s="72" t="s">
        <v>248</v>
      </c>
      <c r="B165" s="72" t="s">
        <v>249</v>
      </c>
      <c r="C165" s="77" t="s">
        <v>250</v>
      </c>
      <c r="D165" s="132">
        <v>0.22</v>
      </c>
      <c r="E165" s="72">
        <v>0.2</v>
      </c>
      <c r="F165" s="72">
        <v>0.18</v>
      </c>
      <c r="G165" s="72">
        <v>0.16</v>
      </c>
      <c r="H165" s="72">
        <v>0.15</v>
      </c>
      <c r="I165" s="72">
        <v>0.12</v>
      </c>
      <c r="J165" s="5"/>
      <c r="K165" s="3"/>
      <c r="L165" s="3"/>
      <c r="M165" s="3"/>
      <c r="N165" s="3"/>
    </row>
    <row r="166" spans="1:14" ht="15.75" thickTop="1" thickBot="1">
      <c r="A166" s="73"/>
      <c r="B166" s="73"/>
      <c r="C166" s="78"/>
      <c r="D166" s="133"/>
      <c r="E166" s="73"/>
      <c r="F166" s="73"/>
      <c r="G166" s="73"/>
      <c r="H166" s="73"/>
      <c r="I166" s="73"/>
      <c r="J166" s="57"/>
      <c r="K166" s="3"/>
      <c r="L166" s="3"/>
      <c r="M166" s="3"/>
      <c r="N166" s="3"/>
    </row>
    <row r="167" spans="1:14" ht="15.75" thickTop="1" thickBot="1">
      <c r="A167" s="74"/>
      <c r="B167" s="74"/>
      <c r="C167" s="79"/>
      <c r="D167" s="134"/>
      <c r="E167" s="74"/>
      <c r="F167" s="74"/>
      <c r="G167" s="74"/>
      <c r="H167" s="74"/>
      <c r="I167" s="74"/>
      <c r="J167" s="57"/>
      <c r="K167" s="3"/>
      <c r="L167" s="3"/>
      <c r="M167" s="3"/>
      <c r="N167" s="3"/>
    </row>
    <row r="168" spans="1:14" ht="15.75" thickTop="1" thickBot="1">
      <c r="A168" s="47"/>
      <c r="B168" s="7"/>
      <c r="C168" s="35" t="s">
        <v>2</v>
      </c>
      <c r="D168" s="129" t="s">
        <v>321</v>
      </c>
      <c r="E168" s="130"/>
      <c r="F168" s="130"/>
      <c r="G168" s="130"/>
      <c r="H168" s="130"/>
      <c r="I168" s="131"/>
      <c r="J168" s="47"/>
      <c r="K168" s="3"/>
      <c r="L168" s="3"/>
      <c r="M168" s="3"/>
      <c r="N168" s="3"/>
    </row>
    <row r="169" spans="1:14" ht="15.75" thickTop="1" thickBot="1">
      <c r="A169" s="47" t="s">
        <v>307</v>
      </c>
      <c r="B169" s="7" t="s">
        <v>308</v>
      </c>
      <c r="C169" s="48" t="s">
        <v>309</v>
      </c>
      <c r="D169" s="71">
        <v>45</v>
      </c>
      <c r="E169" s="71"/>
      <c r="F169" s="71"/>
      <c r="G169" s="71"/>
      <c r="H169" s="71"/>
      <c r="I169" s="71"/>
      <c r="J169" s="47"/>
      <c r="K169" s="3"/>
      <c r="L169" s="3"/>
      <c r="M169" s="3"/>
      <c r="N169" s="3"/>
    </row>
    <row r="170" spans="1:14" ht="15.75" thickTop="1" thickBot="1">
      <c r="A170" s="47" t="s">
        <v>310</v>
      </c>
      <c r="B170" s="7" t="s">
        <v>311</v>
      </c>
      <c r="C170" s="48" t="s">
        <v>312</v>
      </c>
      <c r="D170" s="71">
        <v>30</v>
      </c>
      <c r="E170" s="71"/>
      <c r="F170" s="71"/>
      <c r="G170" s="71"/>
      <c r="H170" s="71"/>
      <c r="I170" s="71"/>
      <c r="J170" s="47"/>
      <c r="K170" s="3"/>
      <c r="L170" s="3"/>
      <c r="M170" s="3"/>
      <c r="N170" s="3"/>
    </row>
    <row r="171" spans="1:14" ht="15.75" thickTop="1" thickBot="1">
      <c r="A171" s="47" t="s">
        <v>313</v>
      </c>
      <c r="B171" s="7" t="s">
        <v>314</v>
      </c>
      <c r="C171" s="48" t="s">
        <v>315</v>
      </c>
      <c r="D171" s="126">
        <v>5</v>
      </c>
      <c r="E171" s="127"/>
      <c r="F171" s="127"/>
      <c r="G171" s="127"/>
      <c r="H171" s="127"/>
      <c r="I171" s="128"/>
      <c r="J171" s="47"/>
      <c r="K171" s="3"/>
      <c r="L171" s="3"/>
      <c r="M171" s="3"/>
      <c r="N171" s="3"/>
    </row>
    <row r="172" spans="1:14" ht="15.75" thickTop="1" thickBot="1">
      <c r="A172" s="60" t="s">
        <v>358</v>
      </c>
      <c r="B172" s="7" t="s">
        <v>359</v>
      </c>
      <c r="C172" s="61" t="s">
        <v>360</v>
      </c>
      <c r="D172" s="67" t="s">
        <v>364</v>
      </c>
      <c r="E172" s="18"/>
      <c r="F172" s="18"/>
      <c r="G172" s="18"/>
      <c r="H172" s="18"/>
      <c r="I172" s="18"/>
      <c r="J172" s="60"/>
      <c r="K172" s="3"/>
      <c r="L172" s="3"/>
      <c r="M172" s="3"/>
      <c r="N172" s="3"/>
    </row>
    <row r="173" spans="1:14" ht="15.75" thickTop="1" thickBot="1">
      <c r="A173" s="58" t="s">
        <v>355</v>
      </c>
      <c r="B173" s="7" t="s">
        <v>356</v>
      </c>
      <c r="C173" s="59" t="s">
        <v>357</v>
      </c>
      <c r="D173" s="67" t="s">
        <v>364</v>
      </c>
      <c r="E173" s="18"/>
      <c r="F173" s="18"/>
      <c r="G173" s="18"/>
      <c r="H173" s="18"/>
      <c r="I173" s="18"/>
      <c r="J173" s="58"/>
      <c r="K173" s="3"/>
      <c r="L173" s="3"/>
      <c r="M173" s="3"/>
      <c r="N173" s="3"/>
    </row>
    <row r="174" spans="1:14" ht="17.25" thickTop="1" thickBot="1">
      <c r="A174" s="119" t="s">
        <v>297</v>
      </c>
      <c r="B174" s="120"/>
      <c r="C174" s="120"/>
      <c r="D174" s="120"/>
      <c r="E174" s="120"/>
      <c r="F174" s="120"/>
      <c r="G174" s="120"/>
      <c r="H174" s="120"/>
      <c r="I174" s="120"/>
      <c r="J174" s="121"/>
    </row>
    <row r="175" spans="1:14" ht="15.75" thickTop="1"/>
  </sheetData>
  <mergeCells count="155">
    <mergeCell ref="D171:I171"/>
    <mergeCell ref="J98:J100"/>
    <mergeCell ref="J91:J94"/>
    <mergeCell ref="B86:B90"/>
    <mergeCell ref="J79:J80"/>
    <mergeCell ref="D168:I168"/>
    <mergeCell ref="A130:I130"/>
    <mergeCell ref="A152:I152"/>
    <mergeCell ref="A163:I163"/>
    <mergeCell ref="I98:I100"/>
    <mergeCell ref="B91:B94"/>
    <mergeCell ref="C91:C94"/>
    <mergeCell ref="D91:D94"/>
    <mergeCell ref="E91:E94"/>
    <mergeCell ref="F91:F94"/>
    <mergeCell ref="B165:B167"/>
    <mergeCell ref="A165:A167"/>
    <mergeCell ref="C165:C167"/>
    <mergeCell ref="D165:D167"/>
    <mergeCell ref="E165:E167"/>
    <mergeCell ref="F165:F167"/>
    <mergeCell ref="G165:G167"/>
    <mergeCell ref="H165:H167"/>
    <mergeCell ref="A174:J174"/>
    <mergeCell ref="J82:J83"/>
    <mergeCell ref="B82:B83"/>
    <mergeCell ref="C82:C83"/>
    <mergeCell ref="D82:D83"/>
    <mergeCell ref="E82:E83"/>
    <mergeCell ref="F82:F83"/>
    <mergeCell ref="G82:G83"/>
    <mergeCell ref="H82:H83"/>
    <mergeCell ref="I82:I83"/>
    <mergeCell ref="A101:I101"/>
    <mergeCell ref="B95:B96"/>
    <mergeCell ref="C95:C96"/>
    <mergeCell ref="D95:D96"/>
    <mergeCell ref="D170:I170"/>
    <mergeCell ref="G91:G94"/>
    <mergeCell ref="I91:I94"/>
    <mergeCell ref="B98:B100"/>
    <mergeCell ref="C98:C100"/>
    <mergeCell ref="D98:D100"/>
    <mergeCell ref="E98:E100"/>
    <mergeCell ref="F98:F100"/>
    <mergeCell ref="G98:G100"/>
    <mergeCell ref="H98:H100"/>
    <mergeCell ref="G54:G57"/>
    <mergeCell ref="A45:B45"/>
    <mergeCell ref="D8:I8"/>
    <mergeCell ref="A43:A44"/>
    <mergeCell ref="B43:B44"/>
    <mergeCell ref="C43:C44"/>
    <mergeCell ref="D43:I43"/>
    <mergeCell ref="A15:B15"/>
    <mergeCell ref="A19:B19"/>
    <mergeCell ref="A29:B29"/>
    <mergeCell ref="A35:B35"/>
    <mergeCell ref="A37:B37"/>
    <mergeCell ref="I58:I59"/>
    <mergeCell ref="J75:J78"/>
    <mergeCell ref="J86:J90"/>
    <mergeCell ref="J54:J57"/>
    <mergeCell ref="B79:B80"/>
    <mergeCell ref="C79:C80"/>
    <mergeCell ref="A48:B48"/>
    <mergeCell ref="A53:B53"/>
    <mergeCell ref="A60:B60"/>
    <mergeCell ref="A74:B74"/>
    <mergeCell ref="A51:A52"/>
    <mergeCell ref="B51:B52"/>
    <mergeCell ref="C51:C52"/>
    <mergeCell ref="B75:B78"/>
    <mergeCell ref="B65:B68"/>
    <mergeCell ref="B61:B64"/>
    <mergeCell ref="C61:C64"/>
    <mergeCell ref="C86:C90"/>
    <mergeCell ref="D86:D90"/>
    <mergeCell ref="E86:E90"/>
    <mergeCell ref="F86:F90"/>
    <mergeCell ref="G86:G90"/>
    <mergeCell ref="H86:H90"/>
    <mergeCell ref="I86:I90"/>
    <mergeCell ref="B58:B59"/>
    <mergeCell ref="D5:I6"/>
    <mergeCell ref="D51:I52"/>
    <mergeCell ref="A4:I4"/>
    <mergeCell ref="C3:I3"/>
    <mergeCell ref="A81:B81"/>
    <mergeCell ref="A85:B85"/>
    <mergeCell ref="A97:B97"/>
    <mergeCell ref="B5:B6"/>
    <mergeCell ref="C5:C6"/>
    <mergeCell ref="A7:B7"/>
    <mergeCell ref="A9:B9"/>
    <mergeCell ref="A5:A6"/>
    <mergeCell ref="B40:B41"/>
    <mergeCell ref="C40:C41"/>
    <mergeCell ref="D40:D41"/>
    <mergeCell ref="E40:E41"/>
    <mergeCell ref="F40:F41"/>
    <mergeCell ref="C58:C59"/>
    <mergeCell ref="D58:D59"/>
    <mergeCell ref="E58:E59"/>
    <mergeCell ref="F58:F59"/>
    <mergeCell ref="G58:G59"/>
    <mergeCell ref="H58:H59"/>
    <mergeCell ref="H91:H94"/>
    <mergeCell ref="A2:J2"/>
    <mergeCell ref="A1:F1"/>
    <mergeCell ref="A42:I42"/>
    <mergeCell ref="A50:I50"/>
    <mergeCell ref="G40:G41"/>
    <mergeCell ref="H40:H41"/>
    <mergeCell ref="I40:I41"/>
    <mergeCell ref="C75:C78"/>
    <mergeCell ref="D75:D78"/>
    <mergeCell ref="E75:E78"/>
    <mergeCell ref="F75:F78"/>
    <mergeCell ref="G75:G78"/>
    <mergeCell ref="H75:H78"/>
    <mergeCell ref="I75:I78"/>
    <mergeCell ref="C65:C68"/>
    <mergeCell ref="D65:D68"/>
    <mergeCell ref="E65:E68"/>
    <mergeCell ref="F65:F68"/>
    <mergeCell ref="G65:G68"/>
    <mergeCell ref="H65:H68"/>
    <mergeCell ref="G61:G64"/>
    <mergeCell ref="H61:H64"/>
    <mergeCell ref="I61:I64"/>
    <mergeCell ref="I165:I167"/>
    <mergeCell ref="D7:I7"/>
    <mergeCell ref="D169:I169"/>
    <mergeCell ref="H54:H57"/>
    <mergeCell ref="I54:I57"/>
    <mergeCell ref="D79:D80"/>
    <mergeCell ref="E79:E80"/>
    <mergeCell ref="F79:F80"/>
    <mergeCell ref="I65:I68"/>
    <mergeCell ref="D61:D64"/>
    <mergeCell ref="E61:E64"/>
    <mergeCell ref="F61:F64"/>
    <mergeCell ref="G79:G80"/>
    <mergeCell ref="H79:H80"/>
    <mergeCell ref="I79:I80"/>
    <mergeCell ref="A119:I119"/>
    <mergeCell ref="B70:B73"/>
    <mergeCell ref="C70:C73"/>
    <mergeCell ref="D70:D73"/>
    <mergeCell ref="B54:B57"/>
    <mergeCell ref="C54:C57"/>
    <mergeCell ref="D54:D57"/>
    <mergeCell ref="E54:E57"/>
    <mergeCell ref="F54:F57"/>
  </mergeCells>
  <phoneticPr fontId="5" type="noConversion"/>
  <pageMargins left="0.69861111111111107" right="0.6986111111111110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价格表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</dc:creator>
  <cp:keywords/>
  <dc:description/>
  <cp:lastModifiedBy>Dr. L. NYOBE</cp:lastModifiedBy>
  <cp:revision/>
  <dcterms:created xsi:type="dcterms:W3CDTF">2014-01-07T01:08:33Z</dcterms:created>
  <dcterms:modified xsi:type="dcterms:W3CDTF">2017-04-20T05:10:44Z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